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25 富士河口湖町\1市→県\"/>
    </mc:Choice>
  </mc:AlternateContent>
  <xr:revisionPtr revIDLastSave="0" documentId="13_ncr:1_{B8536435-77A5-442C-AB1A-CE03EA9F4496}" xr6:coauthVersionLast="47" xr6:coauthVersionMax="47" xr10:uidLastSave="{00000000-0000-0000-0000-000000000000}"/>
  <workbookProtection workbookAlgorithmName="SHA-512" workbookHashValue="dXh+aqrApFzt4fS0D5GvPHeVh2AKNFmQVJ3yMgIYynoS8SwaeXhs84Yr819O/ma04BVRs4x1i0wcvTlf/ccgIQ==" workbookSaltValue="njMouftZzj+vIjJ0UaJcxQ=="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B10" i="4"/>
  <c r="AT8" i="4"/>
  <c r="AL8" i="4"/>
  <c r="P8" i="4"/>
  <c r="I8"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<sst xmlns="http://schemas.openxmlformats.org/spreadsheetml/2006/main" count="241" uniqueCount="121">
  <si>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</si>
  <si>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</si>
  <si>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</si>
  <si>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</si>
  <si>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</si>
  <si>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</si>
  <si>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</si>
  <si>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</si>
  <si>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</si>
  <si>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</si>
  <si>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</si>
  <si>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</si>
  <si>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</si>
  <si>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</si>
  <si>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</si>
  <si>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</si>
  <si>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</si>
  <si>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</si>
  <si>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</si>
  <si>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</si>
  <si>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</si>
  <si>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</si>
  <si>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</si>
  <si>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</si>
  <si>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</si>
  <si>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</si>
  <si>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</si>
  <si>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</si>
  <si>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</si>
  <si>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</si>
  <si>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</si>
  <si>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</si>
  <si>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</si>
  <si>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</si>
  <si>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</si>
  <si>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</si>
  <si>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</si>
  <si>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</si>
  <si>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</si>
  <si>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</si>
  <si>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</si>
  <si>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</si>
  <si>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</si>
  <si>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</si>
  <si>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</si>
  <si>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</si>
  <si>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</si>
  <si>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</si>
  <si>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</si>
  <si>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</si>
  <si>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</si>
  <si>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</si>
  <si>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</si>
  <si>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</si>
  <si>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</si>
  <si>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</si>
  <si>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</si>
  <si>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</si>
  <si>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</si>
  <si>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</si>
  <si>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</si>
  <si>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</si>
  <si>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</si>
  <si>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</si>
  <si>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</si>
  <si>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</si>
  <si>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</si>
  <si>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</si>
  <si>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</si>
  <si>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</si>
  <si>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</si>
  <si>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</si>
  <si>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</si>
  <si>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</si>
  <si>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</si>
  <si>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</si>
  <si>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</si>
  <si>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</si>
  <si>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</si>
  <si>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</si>
  <si>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</si>
  <si>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</si>
  <si>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</si>
  <si>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</si>
  <si>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</si>
  <si>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</si>
  <si>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</si>
  <si>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</si>
  <si>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</si>
  <si>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</si>
  <si>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</si>
  <si>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</si>
  <si>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</si>
  <si>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</si>
  <si>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</si>
  <si>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</si>
  <si>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</si>
  <si>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</si>
  <si>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</si>
  <si>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</si>
  <si>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</si>
  <si>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</si>
  <si>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</si>
  <si>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</si>
  <si>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</si>
  <si>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</si>
  <si>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</si>
  <si>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</si>
  <si>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</si>
  <si>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</si>
  <si>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</si>
  <si>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</si>
  <si>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</si>
  <si>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</si>
  <si>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</si>
  <si>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</si>
  <si>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</si>
  <si>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</si>
  <si>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建設事業着手より、40年以上が経過し、今後、施設の維持管理費の増大が見込まれる。ストックマネジメント計画を策定し、限られた財源を計画的に配分していく必要がある。</t>
    <phoneticPr fontId="4"/>
  </si>
  <si>
    <t>　観光業の回復による使用料増収に伴い、収益的収支比率・経費回収率いずれも改善を示した。各指標とも前年度から横ばい、もしくは改善したものの、経営状態としては依然として収入面での一般会計繰入金への依存度が高く、独立採算達成のために今後は料金改定による営業収入の確保が必要となる。また、水洗化率の向上による有収水量の増加やコストカットによる経営の効率化、計画的な施設改修を進め、総合的な経営改善を進めていくことが求められる。</t>
    <rPh sb="1" eb="3">
      <t>カンコウ</t>
    </rPh>
    <rPh sb="5" eb="7">
      <t>カイフク</t>
    </rPh>
    <rPh sb="10" eb="13">
      <t>シヨウリョウ</t>
    </rPh>
    <rPh sb="13" eb="15">
      <t>ゾウシュウ</t>
    </rPh>
    <rPh sb="16" eb="17">
      <t>トモナ</t>
    </rPh>
    <rPh sb="19" eb="26">
      <t>シュウエキテキシュウシヒリツ</t>
    </rPh>
    <rPh sb="27" eb="29">
      <t>ケイヒ</t>
    </rPh>
    <rPh sb="29" eb="31">
      <t>カイシュウ</t>
    </rPh>
    <rPh sb="31" eb="32">
      <t>リツ</t>
    </rPh>
    <rPh sb="36" eb="38">
      <t>カイゼン</t>
    </rPh>
    <rPh sb="39" eb="40">
      <t>シメ</t>
    </rPh>
    <rPh sb="43" eb="46">
      <t>カクシヒョウ</t>
    </rPh>
    <rPh sb="48" eb="51">
      <t>ゼンネンド</t>
    </rPh>
    <rPh sb="53" eb="54">
      <t>ヨコ</t>
    </rPh>
    <rPh sb="61" eb="63">
      <t>カイゼン</t>
    </rPh>
    <rPh sb="69" eb="71">
      <t>ケイエイ</t>
    </rPh>
    <rPh sb="71" eb="73">
      <t>ジョウタイ</t>
    </rPh>
    <rPh sb="77" eb="79">
      <t>イゼン</t>
    </rPh>
    <rPh sb="82" eb="84">
      <t>シュウニュウ</t>
    </rPh>
    <rPh sb="84" eb="85">
      <t>メン</t>
    </rPh>
    <rPh sb="87" eb="89">
      <t>イッパン</t>
    </rPh>
    <rPh sb="89" eb="91">
      <t>カイケイ</t>
    </rPh>
    <rPh sb="91" eb="93">
      <t>クリイレ</t>
    </rPh>
    <rPh sb="93" eb="94">
      <t>キン</t>
    </rPh>
    <rPh sb="96" eb="99">
      <t>イゾンド</t>
    </rPh>
    <rPh sb="100" eb="101">
      <t>タカ</t>
    </rPh>
    <rPh sb="103" eb="105">
      <t>ドクリツ</t>
    </rPh>
    <rPh sb="105" eb="107">
      <t>サイサン</t>
    </rPh>
    <rPh sb="107" eb="109">
      <t>タッセイ</t>
    </rPh>
    <rPh sb="113" eb="115">
      <t>コンゴ</t>
    </rPh>
    <rPh sb="116" eb="118">
      <t>リョウキン</t>
    </rPh>
    <rPh sb="118" eb="120">
      <t>カイテイ</t>
    </rPh>
    <rPh sb="123" eb="125">
      <t>エイギョウ</t>
    </rPh>
    <rPh sb="125" eb="127">
      <t>シュウニュウ</t>
    </rPh>
    <rPh sb="128" eb="130">
      <t>カクホ</t>
    </rPh>
    <rPh sb="131" eb="133">
      <t>ヒツヨウ</t>
    </rPh>
    <rPh sb="140" eb="143">
      <t>スイセンカ</t>
    </rPh>
    <rPh sb="143" eb="144">
      <t>リツ</t>
    </rPh>
    <rPh sb="145" eb="147">
      <t>コウジョウ</t>
    </rPh>
    <rPh sb="150" eb="152">
      <t>ユウシュウ</t>
    </rPh>
    <rPh sb="152" eb="154">
      <t>スイリョウ</t>
    </rPh>
    <rPh sb="155" eb="157">
      <t>ゾウカ</t>
    </rPh>
    <rPh sb="167" eb="169">
      <t>ケイエイ</t>
    </rPh>
    <rPh sb="170" eb="173">
      <t>コウリツカ</t>
    </rPh>
    <rPh sb="174" eb="177">
      <t>ケイカクテキ</t>
    </rPh>
    <rPh sb="178" eb="180">
      <t>シセツ</t>
    </rPh>
    <rPh sb="180" eb="182">
      <t>カイシュウ</t>
    </rPh>
    <rPh sb="183" eb="184">
      <t>スス</t>
    </rPh>
    <rPh sb="186" eb="189">
      <t>ソウゴウテキ</t>
    </rPh>
    <rPh sb="190" eb="192">
      <t>ケイエイ</t>
    </rPh>
    <rPh sb="192" eb="194">
      <t>カイゼン</t>
    </rPh>
    <rPh sb="195" eb="196">
      <t>スス</t>
    </rPh>
    <rPh sb="203" eb="204">
      <t>モト</t>
    </rPh>
    <phoneticPr fontId="4"/>
  </si>
  <si>
    <t>　①収益的収支比率は100％を下回っており、単年度の収支として赤字であるが、前年度から4.19%改善が見られた。要因として使用料収入の回復が大きく、前年度から28,789千円増加(前年度比9.3%増)した。これはコロナ禍収束で大口使用者である宿泊施設等の使用水量が増加したことによる。一方で、総費用はおおよそ横ばいとなったが、内訳の9割ほどを流域下水道事業負担金と地方債利息が占め、今後も短期的な削減は見込みがたい。さらなる数値改善には使用料改定による増収が不可欠と考えられる。
　④企業債残高対事業規模比率は類似団体平均値より依然高いが、使用料収入の増に伴う営業収益の増加及び企業債残高の減少により、前年度から237.09%低下した。近年は企業債残高の減少が続いており、今後も将来負担軽減のため事業の適切な取捨選択を行っていく。
　⑤経費回収率は、類似団体平均より依然低いが、使用料収入の増により、前年度より2.04%改善した。汚水処理費の節減及び使用料改定による増収が求められる。
　⑥汚水処理原価は類似団体平均より低い数値を維持しており、前年度からほぼ横ばいとなった。今後も啓発活動による新規接続の促進など、有収水量の増加に取り組み、汚水処理の効率化を進める。
　⑧水洗化率は年々着実に上昇しており、今年度も1.94%増加した。今後も100%を目指し、普及啓発活動による接続世帯増加を図っていく。</t>
    <rPh sb="2" eb="5">
      <t>シュウエキテキ</t>
    </rPh>
    <rPh sb="5" eb="7">
      <t>シュウシ</t>
    </rPh>
    <rPh sb="7" eb="9">
      <t>ヒリツ</t>
    </rPh>
    <rPh sb="15" eb="17">
      <t>シタマワ</t>
    </rPh>
    <rPh sb="22" eb="25">
      <t>タンネンド</t>
    </rPh>
    <rPh sb="26" eb="28">
      <t>シュウシ</t>
    </rPh>
    <rPh sb="31" eb="33">
      <t>アカジ</t>
    </rPh>
    <rPh sb="48" eb="50">
      <t>カイゼン</t>
    </rPh>
    <rPh sb="51" eb="52">
      <t>ミ</t>
    </rPh>
    <rPh sb="56" eb="58">
      <t>ヨウイン</t>
    </rPh>
    <rPh sb="61" eb="64">
      <t>シヨウリョウ</t>
    </rPh>
    <rPh sb="64" eb="66">
      <t>シュウニュウ</t>
    </rPh>
    <rPh sb="67" eb="69">
      <t>カイフク</t>
    </rPh>
    <rPh sb="70" eb="71">
      <t>オオ</t>
    </rPh>
    <rPh sb="74" eb="77">
      <t>ゼンネンド</t>
    </rPh>
    <rPh sb="109" eb="110">
      <t>カ</t>
    </rPh>
    <rPh sb="110" eb="112">
      <t>シュウソク</t>
    </rPh>
    <rPh sb="113" eb="118">
      <t>オオグチシヨウシャ</t>
    </rPh>
    <rPh sb="121" eb="123">
      <t>シュクハク</t>
    </rPh>
    <rPh sb="123" eb="125">
      <t>シセツ</t>
    </rPh>
    <rPh sb="125" eb="126">
      <t>トウ</t>
    </rPh>
    <rPh sb="127" eb="129">
      <t>シヨウ</t>
    </rPh>
    <rPh sb="129" eb="131">
      <t>スイリョウ</t>
    </rPh>
    <rPh sb="132" eb="134">
      <t>ゾウカ</t>
    </rPh>
    <rPh sb="142" eb="144">
      <t>イッポウ</t>
    </rPh>
    <rPh sb="146" eb="149">
      <t>ソウヒヨウ</t>
    </rPh>
    <rPh sb="154" eb="155">
      <t>ヨコ</t>
    </rPh>
    <rPh sb="163" eb="165">
      <t>ウチワケ</t>
    </rPh>
    <rPh sb="171" eb="178">
      <t>リュウイキゲスイドウジギョウ</t>
    </rPh>
    <rPh sb="178" eb="181">
      <t>フタンキン</t>
    </rPh>
    <rPh sb="182" eb="185">
      <t>チホウサイ</t>
    </rPh>
    <rPh sb="185" eb="187">
      <t>リソク</t>
    </rPh>
    <rPh sb="188" eb="189">
      <t>シ</t>
    </rPh>
    <rPh sb="191" eb="193">
      <t>コンゴ</t>
    </rPh>
    <rPh sb="194" eb="197">
      <t>タンキテキ</t>
    </rPh>
    <rPh sb="198" eb="200">
      <t>サクゲン</t>
    </rPh>
    <rPh sb="201" eb="203">
      <t>ミコ</t>
    </rPh>
    <rPh sb="212" eb="214">
      <t>スウチ</t>
    </rPh>
    <rPh sb="214" eb="216">
      <t>カイゼン</t>
    </rPh>
    <rPh sb="218" eb="221">
      <t>シヨウリョウ</t>
    </rPh>
    <rPh sb="221" eb="223">
      <t>カイテイ</t>
    </rPh>
    <rPh sb="226" eb="228">
      <t>ゾウシュウ</t>
    </rPh>
    <rPh sb="229" eb="232">
      <t>フカケツ</t>
    </rPh>
    <rPh sb="233" eb="234">
      <t>カンガ</t>
    </rPh>
    <rPh sb="264" eb="266">
      <t>イゼン</t>
    </rPh>
    <rPh sb="276" eb="277">
      <t>ゾウ</t>
    </rPh>
    <rPh sb="289" eb="291">
      <t>キギョウ</t>
    </rPh>
    <rPh sb="291" eb="292">
      <t>サイ</t>
    </rPh>
    <rPh sb="321" eb="323">
      <t>キギョウ</t>
    </rPh>
    <rPh sb="323" eb="324">
      <t>サイ</t>
    </rPh>
    <rPh sb="324" eb="326">
      <t>ザンダカ</t>
    </rPh>
    <rPh sb="327" eb="329">
      <t>ゲンショウ</t>
    </rPh>
    <rPh sb="330" eb="331">
      <t>ツヅ</t>
    </rPh>
    <rPh sb="339" eb="341">
      <t>ショウライ</t>
    </rPh>
    <rPh sb="341" eb="343">
      <t>フタン</t>
    </rPh>
    <rPh sb="343" eb="345">
      <t>ケイゲン</t>
    </rPh>
    <rPh sb="348" eb="350">
      <t>ジギョウ</t>
    </rPh>
    <rPh sb="351" eb="353">
      <t>テキセツ</t>
    </rPh>
    <rPh sb="354" eb="356">
      <t>シュシャ</t>
    </rPh>
    <rPh sb="356" eb="358">
      <t>センタク</t>
    </rPh>
    <rPh sb="359" eb="360">
      <t>オコナ</t>
    </rPh>
    <rPh sb="383" eb="385">
      <t>イゼン</t>
    </rPh>
    <rPh sb="385" eb="386">
      <t>ヒク</t>
    </rPh>
    <rPh sb="395" eb="396">
      <t>ゾウ</t>
    </rPh>
    <rPh sb="421" eb="423">
      <t>セツゲン</t>
    </rPh>
    <rPh sb="433" eb="435">
      <t>ゾウシュウ</t>
    </rPh>
    <rPh sb="436" eb="437">
      <t>モト</t>
    </rPh>
    <rPh sb="562" eb="564">
      <t>ゾウカ</t>
    </rPh>
    <rPh sb="567" eb="569">
      <t>コンゴ</t>
    </rPh>
    <rPh sb="588" eb="590">
      <t>セツゾク</t>
    </rPh>
    <rPh sb="590" eb="592">
      <t>セタイ</t>
    </rPh>
    <rPh sb="592" eb="594">
      <t>ゾウカ</t>
    </rPh>
    <rPh sb="595" eb="59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</si>
</sst>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0.66</c:v>
                </c:pt>
                <c:pt idx="1">
                  <c:v>0</c:v>
                </c:pt>
                <c:pt idx="2">
                  <c:v>0</c:v>
                </c:pt>
                <c:pt idx="3">
                  <c:v>0</c:v>
                </c:pt>
                <c:pt idx="4">
                  <c:v>0</c:v>
                </c:pt>
              </c:numCache>
            </c:numRef>
          </c:val>
          <c:extLst>
            <c:ext xmlns:c16="http://schemas.microsoft.com/office/drawing/2014/chart" uri="{C3380CC4-5D6E-409C-BE32-E72D297353CC}">
              <c16:uniqueId val="{00000000-F418-406E-BC23-781C9CDB1D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F418-406E-BC23-781C9CDB1D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71-4DD7-8994-BFE6BA5D459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6B71-4DD7-8994-BFE6BA5D459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88.81</c:v>
                </c:pt>
                <c:pt idx="1">
                  <c:v>90.26</c:v>
                </c:pt>
                <c:pt idx="2">
                  <c:v>92.18</c:v>
                </c:pt>
                <c:pt idx="3">
                  <c:v>93.57</c:v>
                </c:pt>
                <c:pt idx="4">
                  <c:v>95.51</c:v>
                </c:pt>
              </c:numCache>
            </c:numRef>
          </c:val>
          <c:extLst>
            <c:ext xmlns:c16="http://schemas.microsoft.com/office/drawing/2014/chart" uri="{C3380CC4-5D6E-409C-BE32-E72D297353CC}">
              <c16:uniqueId val="{00000000-5CAA-426C-B318-447A6F55B1B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5CAA-426C-B318-447A6F55B1B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66.709999999999994</c:v>
                </c:pt>
                <c:pt idx="1">
                  <c:v>68.930000000000007</c:v>
                </c:pt>
                <c:pt idx="2">
                  <c:v>70.39</c:v>
                </c:pt>
                <c:pt idx="3">
                  <c:v>69.900000000000006</c:v>
                </c:pt>
                <c:pt idx="4">
                  <c:v>74.09</c:v>
                </c:pt>
              </c:numCache>
            </c:numRef>
          </c:val>
          <c:extLst>
            <c:ext xmlns:c16="http://schemas.microsoft.com/office/drawing/2014/chart" uri="{C3380CC4-5D6E-409C-BE32-E72D297353CC}">
              <c16:uniqueId val="{00000000-85CE-46C7-B36B-0DA0ED695A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CE-46C7-B36B-0DA0ED695A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B3-4D34-A59B-E96BDC2C21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B3-4D34-A59B-E96BDC2C21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27-4C72-867A-725EF009B4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27-4C72-867A-725EF009B4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48-4CDB-9C58-778CD7277CA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48-4CDB-9C58-778CD7277CA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E0-44F2-9CA3-C9FACD263E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E0-44F2-9CA3-C9FACD263E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1756.69</c:v>
                </c:pt>
                <c:pt idx="1">
                  <c:v>1659.9</c:v>
                </c:pt>
                <c:pt idx="2">
                  <c:v>1871.18</c:v>
                </c:pt>
                <c:pt idx="3">
                  <c:v>1720.79</c:v>
                </c:pt>
                <c:pt idx="4">
                  <c:v>1483.7</c:v>
                </c:pt>
              </c:numCache>
            </c:numRef>
          </c:val>
          <c:extLst>
            <c:ext xmlns:c16="http://schemas.microsoft.com/office/drawing/2014/chart" uri="{C3380CC4-5D6E-409C-BE32-E72D297353CC}">
              <c16:uniqueId val="{00000000-2E8E-4981-BD10-CF3F06E9BBF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2E8E-4981-BD10-CF3F06E9BBF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69.25</c:v>
                </c:pt>
                <c:pt idx="1">
                  <c:v>66.38</c:v>
                </c:pt>
                <c:pt idx="2">
                  <c:v>62.44</c:v>
                </c:pt>
                <c:pt idx="3">
                  <c:v>65.430000000000007</c:v>
                </c:pt>
                <c:pt idx="4">
                  <c:v>67.47</c:v>
                </c:pt>
              </c:numCache>
            </c:numRef>
          </c:val>
          <c:extLst>
            <c:ext xmlns:c16="http://schemas.microsoft.com/office/drawing/2014/chart" uri="{C3380CC4-5D6E-409C-BE32-E72D297353CC}">
              <c16:uniqueId val="{00000000-15B7-467F-801E-763319ACF8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15B7-467F-801E-763319ACF8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150.5</c:v>
                </c:pt>
                <c:pt idx="1">
                  <c:v>150.74</c:v>
                </c:pt>
                <c:pt idx="2">
                  <c:v>150.6</c:v>
                </c:pt>
                <c:pt idx="3">
                  <c:v>150.44999999999999</c:v>
                </c:pt>
                <c:pt idx="4">
                  <c:v>150.55000000000001</c:v>
                </c:pt>
              </c:numCache>
            </c:numRef>
          </c:val>
          <c:extLst>
            <c:ext xmlns:c16="http://schemas.microsoft.com/office/drawing/2014/chart" uri="{C3380CC4-5D6E-409C-BE32-E72D297353CC}">
              <c16:uniqueId val="{00000000-AFA2-48C5-B5BF-472CA12ABE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AFA2-48C5-B5BF-472CA12ABE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山梨県　富士河口湖町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26765</v>
      </c>
      <c r="AM8" s="45"/>
      <c r="AN8" s="45"/>
      <c r="AO8" s="45"/>
      <c r="AP8" s="45"/>
      <c r="AQ8" s="45"/>
      <c r="AR8" s="45"/>
      <c r="AS8" s="45"/>
      <c r="AT8" s="46">
        <f>データ!T6</f>
        <v>158.4</v>
      </c>
      <c r="AU8" s="46"/>
      <c r="AV8" s="46"/>
      <c r="AW8" s="46"/>
      <c r="AX8" s="46"/>
      <c r="AY8" s="46"/>
      <c r="AZ8" s="46"/>
      <c r="BA8" s="46"/>
      <c r="BB8" s="46">
        <f>データ!U6</f>
        <v>168.97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76.38</v>
      </c>
      <c r="Q10" s="46"/>
      <c r="R10" s="46"/>
      <c r="S10" s="46"/>
      <c r="T10" s="46"/>
      <c r="U10" s="46"/>
      <c r="V10" s="46"/>
      <c r="W10" s="46">
        <f>データ!Q6</f>
        <v>100</v>
      </c>
      <c r="X10" s="46"/>
      <c r="Y10" s="46"/>
      <c r="Z10" s="46"/>
      <c r="AA10" s="46"/>
      <c r="AB10" s="46"/>
      <c r="AC10" s="46"/>
      <c r="AD10" s="45">
        <f>データ!R6</f>
        <v>1760</v>
      </c>
      <c r="AE10" s="45"/>
      <c r="AF10" s="45"/>
      <c r="AG10" s="45"/>
      <c r="AH10" s="45"/>
      <c r="AI10" s="45"/>
      <c r="AJ10" s="45"/>
      <c r="AK10" s="2"/>
      <c r="AL10" s="45">
        <f>データ!V6</f>
        <v>20401</v>
      </c>
      <c r="AM10" s="45"/>
      <c r="AN10" s="45"/>
      <c r="AO10" s="45"/>
      <c r="AP10" s="45"/>
      <c r="AQ10" s="45"/>
      <c r="AR10" s="45"/>
      <c r="AS10" s="45"/>
      <c r="AT10" s="46">
        <f>データ!W6</f>
        <v>9.1</v>
      </c>
      <c r="AU10" s="46"/>
      <c r="AV10" s="46"/>
      <c r="AW10" s="46"/>
      <c r="AX10" s="46"/>
      <c r="AY10" s="46"/>
      <c r="AZ10" s="46"/>
      <c r="BA10" s="46"/>
      <c r="BB10" s="46">
        <f>データ!X6</f>
        <v>2241.87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4RyoRipKT6zTjwniDoerWISx71vGnxkuuVa9xWmySU+NXdaTHc1jUU9cAfe866ytSi3F6PjHXujq1/sbpAUpDg==" saltValue="r8ejNRbVyEK6xWd5vjNu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194301</v>
      </c>
      <c r="D6" s="19">
        <f t="shared" si="3"/>
        <v>47</v>
      </c>
      <c r="E6" s="19">
        <f t="shared" si="3"/>
        <v>17</v>
      </c>
      <c r="F6" s="19">
        <f t="shared" si="3"/>
        <v>1</v>
      </c>
      <c r="G6" s="19">
        <f t="shared" si="3"/>
        <v>0</v>
      </c>
      <c r="H6" s="19" t="str">
        <f t="shared" si="3"/>
        <v>山梨県　富士河口湖町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76.38</v>
      </c>
      <c r="Q6" s="20">
        <f t="shared" si="3"/>
        <v>100</v>
      </c>
      <c r="R6" s="20">
        <f t="shared" si="3"/>
        <v>1760</v>
      </c>
      <c r="S6" s="20">
        <f t="shared" si="3"/>
        <v>26765</v>
      </c>
      <c r="T6" s="20">
        <f t="shared" si="3"/>
        <v>158.4</v>
      </c>
      <c r="U6" s="20">
        <f t="shared" si="3"/>
        <v>168.97</v>
      </c>
      <c r="V6" s="20">
        <f t="shared" si="3"/>
        <v>20401</v>
      </c>
      <c r="W6" s="20">
        <f t="shared" si="3"/>
        <v>9.1</v>
      </c>
      <c r="X6" s="20">
        <f t="shared" si="3"/>
        <v>2241.87</v>
      </c>
      <c r="Y6" s="21">
        <f>IF(Y7="",NA(),Y7)</f>
        <v>66.709999999999994</v>
      </c>
      <c r="Z6" s="21">
        <f t="shared" ref="Z6:AH6" si="4">IF(Z7="",NA(),Z7)</f>
        <v>68.930000000000007</v>
      </c>
      <c r="AA6" s="21">
        <f t="shared" si="4"/>
        <v>70.39</v>
      </c>
      <c r="AB6" s="21">
        <f t="shared" si="4"/>
        <v>69.900000000000006</v>
      </c>
      <c r="AC6" s="21">
        <f t="shared" si="4"/>
        <v>74.09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1756.69</v>
      </c>
      <c r="BG6" s="21">
        <f t="shared" ref="BG6:BO6" si="7">IF(BG7="",NA(),BG7)</f>
        <v>1659.9</v>
      </c>
      <c r="BH6" s="21">
        <f t="shared" si="7"/>
        <v>1871.18</v>
      </c>
      <c r="BI6" s="21">
        <f t="shared" si="7"/>
        <v>1720.79</v>
      </c>
      <c r="BJ6" s="21">
        <f t="shared" si="7"/>
        <v>1483.7</v>
      </c>
      <c r="BK6" s="21">
        <f t="shared" si="7"/>
        <v>692.13</v>
      </c>
      <c r="BL6" s="21">
        <f t="shared" si="7"/>
        <v>807.75</v>
      </c>
      <c r="BM6" s="21">
        <f t="shared" si="7"/>
        <v>812.92</v>
      </c>
      <c r="BN6" s="21">
        <f t="shared" si="7"/>
        <v>765.48</v>
      </c>
      <c r="BO6" s="21">
        <f t="shared" si="7"/>
        <v>742.08</v>
      </c>
      <c r="BP6" s="20" t="str">
        <f>IF(BP7="","",IF(BP7="-","【-】","【"&amp;SUBSTITUTE(TEXT(BP7,"#,##0.00"),"-","△")&amp;"】"))</f>
        <v>【652.82】</v>
      </c>
      <c r="BQ6" s="21">
        <f>IF(BQ7="",NA(),BQ7)</f>
        <v>69.25</v>
      </c>
      <c r="BR6" s="21">
        <f t="shared" ref="BR6:BZ6" si="8">IF(BR7="",NA(),BR7)</f>
        <v>66.38</v>
      </c>
      <c r="BS6" s="21">
        <f t="shared" si="8"/>
        <v>62.44</v>
      </c>
      <c r="BT6" s="21">
        <f t="shared" si="8"/>
        <v>65.430000000000007</v>
      </c>
      <c r="BU6" s="21">
        <f t="shared" si="8"/>
        <v>67.47</v>
      </c>
      <c r="BV6" s="21">
        <f t="shared" si="8"/>
        <v>88.98</v>
      </c>
      <c r="BW6" s="21">
        <f t="shared" si="8"/>
        <v>86.94</v>
      </c>
      <c r="BX6" s="21">
        <f t="shared" si="8"/>
        <v>85.4</v>
      </c>
      <c r="BY6" s="21">
        <f t="shared" si="8"/>
        <v>87.8</v>
      </c>
      <c r="BZ6" s="21">
        <f t="shared" si="8"/>
        <v>86.51</v>
      </c>
      <c r="CA6" s="20" t="str">
        <f>IF(CA7="","",IF(CA7="-","【-】","【"&amp;SUBSTITUTE(TEXT(CA7,"#,##0.00"),"-","△")&amp;"】"))</f>
        <v>【97.61】</v>
      </c>
      <c r="CB6" s="21">
        <f>IF(CB7="",NA(),CB7)</f>
        <v>150.5</v>
      </c>
      <c r="CC6" s="21">
        <f t="shared" ref="CC6:CK6" si="9">IF(CC7="",NA(),CC7)</f>
        <v>150.74</v>
      </c>
      <c r="CD6" s="21">
        <f t="shared" si="9"/>
        <v>150.6</v>
      </c>
      <c r="CE6" s="21">
        <f t="shared" si="9"/>
        <v>150.44999999999999</v>
      </c>
      <c r="CF6" s="21">
        <f t="shared" si="9"/>
        <v>150.55000000000001</v>
      </c>
      <c r="CG6" s="21">
        <f t="shared" si="9"/>
        <v>175.05</v>
      </c>
      <c r="CH6" s="21">
        <f t="shared" si="9"/>
        <v>179.63</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57.54</v>
      </c>
      <c r="CS6" s="21">
        <f t="shared" si="10"/>
        <v>55.55</v>
      </c>
      <c r="CT6" s="21">
        <f t="shared" si="10"/>
        <v>55.84</v>
      </c>
      <c r="CU6" s="21">
        <f t="shared" si="10"/>
        <v>55.78</v>
      </c>
      <c r="CV6" s="21">
        <f t="shared" si="10"/>
        <v>54.86</v>
      </c>
      <c r="CW6" s="20" t="str">
        <f>IF(CW7="","",IF(CW7="-","【-】","【"&amp;SUBSTITUTE(TEXT(CW7,"#,##0.00"),"-","△")&amp;"】"))</f>
        <v>【59.10】</v>
      </c>
      <c r="CX6" s="21">
        <f>IF(CX7="",NA(),CX7)</f>
        <v>88.81</v>
      </c>
      <c r="CY6" s="21">
        <f t="shared" ref="CY6:DG6" si="11">IF(CY7="",NA(),CY7)</f>
        <v>90.26</v>
      </c>
      <c r="CZ6" s="21">
        <f t="shared" si="11"/>
        <v>92.18</v>
      </c>
      <c r="DA6" s="21">
        <f t="shared" si="11"/>
        <v>93.57</v>
      </c>
      <c r="DB6" s="21">
        <f t="shared" si="11"/>
        <v>95.51</v>
      </c>
      <c r="DC6" s="21">
        <f t="shared" si="11"/>
        <v>92.87</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0.66</v>
      </c>
      <c r="EF6" s="20">
        <f t="shared" ref="EF6:EN6" si="14">IF(EF7="",NA(),EF7)</f>
        <v>0</v>
      </c>
      <c r="EG6" s="20">
        <f t="shared" si="14"/>
        <v>0</v>
      </c>
      <c r="EH6" s="20">
        <f t="shared" si="14"/>
        <v>0</v>
      </c>
      <c r="EI6" s="20">
        <f t="shared" si="14"/>
        <v>0</v>
      </c>
      <c r="EJ6" s="21">
        <f t="shared" si="14"/>
        <v>0.16</v>
      </c>
      <c r="EK6" s="21">
        <f t="shared" si="14"/>
        <v>0.1</v>
      </c>
      <c r="EL6" s="21">
        <f t="shared" si="14"/>
        <v>0.09</v>
      </c>
      <c r="EM6" s="21">
        <f t="shared" si="14"/>
        <v>0.1</v>
      </c>
      <c r="EN6" s="21">
        <f t="shared" si="14"/>
        <v>7.0000000000000007E-2</v>
      </c>
      <c r="EO6" s="20" t="str">
        <f>IF(EO7="","",IF(EO7="-","【-】","【"&amp;SUBSTITUTE(TEXT(EO7,"#,##0.00"),"-","△")&amp;"】"))</f>
        <v>【0.23】</v>
      </c>
    </row>
    <row r="7" spans="1:145" s="22" customFormat="1" x14ac:dyDescent="0.2">
      <c r="A7" s="14"/>
      <c r="B7" s="23">
        <v>2022</v>
      </c>
      <c r="C7" s="23">
        <v>194301</v>
      </c>
      <c r="D7" s="23">
        <v>47</v>
      </c>
      <c r="E7" s="23">
        <v>17</v>
      </c>
      <c r="F7" s="23">
        <v>1</v>
      </c>
      <c r="G7" s="23">
        <v>0</v>
      </c>
      <c r="H7" s="23" t="s">
        <v>98</v>
      </c>
      <c r="I7" s="23" t="s">
        <v>99</v>
      </c>
      <c r="J7" s="23" t="s">
        <v>100</v>
      </c>
      <c r="K7" s="23" t="s">
        <v>101</v>
      </c>
      <c r="L7" s="23" t="s">
        <v>102</v>
      </c>
      <c r="M7" s="23" t="s">
        <v>103</v>
      </c>
      <c r="N7" s="24" t="s">
        <v>104</v>
      </c>
      <c r="O7" s="24" t="s">
        <v>105</v>
      </c>
      <c r="P7" s="24">
        <v>76.38</v>
      </c>
      <c r="Q7" s="24">
        <v>100</v>
      </c>
      <c r="R7" s="24">
        <v>1760</v>
      </c>
      <c r="S7" s="24">
        <v>26765</v>
      </c>
      <c r="T7" s="24">
        <v>158.4</v>
      </c>
      <c r="U7" s="24">
        <v>168.97</v>
      </c>
      <c r="V7" s="24">
        <v>20401</v>
      </c>
      <c r="W7" s="24">
        <v>9.1</v>
      </c>
      <c r="X7" s="24">
        <v>2241.87</v>
      </c>
      <c r="Y7" s="24">
        <v>66.709999999999994</v>
      </c>
      <c r="Z7" s="24">
        <v>68.930000000000007</v>
      </c>
      <c r="AA7" s="24">
        <v>70.39</v>
      </c>
      <c r="AB7" s="24">
        <v>69.900000000000006</v>
      </c>
      <c r="AC7" s="24">
        <v>74.09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1756.69</v>
      </c>
      <c r="BG7" s="24">
        <v>1659.9</v>
      </c>
      <c r="BH7" s="24">
        <v>1871.18</v>
      </c>
      <c r="BI7" s="24">
        <v>1720.79</v>
      </c>
      <c r="BJ7" s="24">
        <v>1483.7</v>
      </c>
      <c r="BK7" s="24">
        <v>692.13</v>
      </c>
      <c r="BL7" s="24">
        <v>807.75</v>
      </c>
      <c r="BM7" s="24">
        <v>812.92</v>
      </c>
      <c r="BN7" s="24">
        <v>765.48</v>
      </c>
      <c r="BO7" s="24">
        <v>742.08</v>
      </c>
      <c r="BP7" s="24">
        <v>652.82000000000005</v>
      </c>
      <c r="BQ7" s="24">
        <v>69.25</v>
      </c>
      <c r="BR7" s="24">
        <v>66.38</v>
      </c>
      <c r="BS7" s="24">
        <v>62.44</v>
      </c>
      <c r="BT7" s="24">
        <v>65.430000000000007</v>
      </c>
      <c r="BU7" s="24">
        <v>67.47</v>
      </c>
      <c r="BV7" s="24">
        <v>88.98</v>
      </c>
      <c r="BW7" s="24">
        <v>86.94</v>
      </c>
      <c r="BX7" s="24">
        <v>85.4</v>
      </c>
      <c r="BY7" s="24">
        <v>87.8</v>
      </c>
      <c r="BZ7" s="24">
        <v>86.51</v>
      </c>
      <c r="CA7" s="24">
        <v>97.61</v>
      </c>
      <c r="CB7" s="24">
        <v>150.5</v>
      </c>
      <c r="CC7" s="24">
        <v>150.74</v>
      </c>
      <c r="CD7" s="24">
        <v>150.6</v>
      </c>
      <c r="CE7" s="24">
        <v>150.44999999999999</v>
      </c>
      <c r="CF7" s="24">
        <v>150.55000000000001</v>
      </c>
      <c r="CG7" s="24">
        <v>175.05</v>
      </c>
      <c r="CH7" s="24">
        <v>179.63</v>
      </c>
      <c r="CI7" s="24">
        <v>188.57</v>
      </c>
      <c r="CJ7" s="24">
        <v>187.69</v>
      </c>
      <c r="CK7" s="24">
        <v>188.24</v>
      </c>
      <c r="CL7" s="24">
        <v>138.29</v>
      </c>
      <c r="CM7" s="24" t="s">
        <v>104</v>
      </c>
      <c r="CN7" s="24" t="s">
        <v>104</v>
      </c>
      <c r="CO7" s="24" t="s">
        <v>104</v>
      </c>
      <c r="CP7" s="24" t="s">
        <v>104</v>
      </c>
      <c r="CQ7" s="24" t="s">
        <v>104</v>
      </c>
      <c r="CR7" s="24">
        <v>57.54</v>
      </c>
      <c r="CS7" s="24">
        <v>55.55</v>
      </c>
      <c r="CT7" s="24">
        <v>55.84</v>
      </c>
      <c r="CU7" s="24">
        <v>55.78</v>
      </c>
      <c r="CV7" s="24">
        <v>54.86</v>
      </c>
      <c r="CW7" s="24">
        <v>59.1</v>
      </c>
      <c r="CX7" s="24">
        <v>88.81</v>
      </c>
      <c r="CY7" s="24">
        <v>90.26</v>
      </c>
      <c r="CZ7" s="24">
        <v>92.18</v>
      </c>
      <c r="DA7" s="24">
        <v>93.57</v>
      </c>
      <c r="DB7" s="24">
        <v>95.51</v>
      </c>
      <c r="DC7" s="24">
        <v>92.87</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0.66</v>
      </c>
      <c r="EF7" s="24">
        <v>0</v>
      </c>
      <c r="EG7" s="24">
        <v>0</v>
      </c>
      <c r="EH7" s="24">
        <v>0</v>
      </c>
      <c r="EI7" s="24">
        <v>0</v>
      </c>
      <c r="EJ7" s="24">
        <v>0.16</v>
      </c>
      <c r="EK7" s="24">
        <v>0.1</v>
      </c>
      <c r="EL7" s="24">
        <v>0.09</v>
      </c>
      <c r="EM7" s="24">
        <v>0.1</v>
      </c>
      <c r="EN7" s="24">
        <v>7.0000000000000007E-2</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2024-02-14T01:59:42Z</cp:lastPrinted>
  <dcterms:created xsi:type="dcterms:W3CDTF">2023-12-12T02:47:12Z</dcterms:created>
  <dcterms:modified xsi:type="dcterms:W3CDTF">2024-02-20T06:23:43Z</dcterms:modified>
  <cp:category/>
</cp:coreProperties>
</file>