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v006\OA書庫\3000水道課\3020温泉・簡易水道係\（前担当）梶○晃○用\経営分析\【経営比較分析表】R4実績\02法非適簡水【経営比較分析表】2022_194301_47_010\"/>
    </mc:Choice>
  </mc:AlternateContent>
  <xr:revisionPtr revIDLastSave="0" documentId="13_ncr:1_{055F07E2-D402-43B2-8AC2-15C5D54524C8}" xr6:coauthVersionLast="36" xr6:coauthVersionMax="36" xr10:uidLastSave="{00000000-0000-0000-0000-000000000000}"/>
  <workbookProtection workbookAlgorithmName="SHA-512" workbookHashValue="+qmk1hqrq1kgbYpZ57m222X9XGVvvyjxQgYTrsPVKqGL2i6NOgDlX+220bhSrG3zNt4FU+NzDqqqvxvFnNetgA==" workbookSaltValue="6X7JkH8Fqebg3qSqt1xb3w=="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W10" i="4"/>
  <c r="BB8" i="4"/>
  <c r="AT8" i="4"/>
  <c r="AD8" i="4"/>
  <c r="W8" i="4"/>
  <c r="P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<sst xmlns="http://schemas.openxmlformats.org/spreadsheetml/2006/main" count="233" uniqueCount="118">
  <si>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</si>
  <si>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</si>
  <si>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</si>
  <si>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</si>
  <si>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</si>
  <si>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</si>
  <si>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</si>
  <si>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</si>
  <si>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</si>
  <si>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</si>
  <si>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</si>
  <si>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</si>
  <si>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</si>
  <si>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</si>
  <si>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</si>
  <si>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</si>
  <si>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</si>
  <si>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</si>
  <si>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</si>
  <si>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</si>
  <si>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</si>
  <si>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</si>
  <si>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</si>
  <si>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</si>
  <si>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</si>
  <si>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</si>
  <si>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</si>
  <si>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</si>
  <si>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</si>
  <si>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</si>
  <si>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</si>
  <si>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</si>
  <si>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</si>
  <si>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</si>
  <si>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</si>
  <si>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</si>
  <si>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</si>
  <si>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</si>
  <si>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</si>
  <si>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</si>
  <si>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</si>
  <si>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</si>
  <si>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</si>
  <si>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</si>
  <si>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</si>
  <si>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</si>
  <si>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</si>
  <si>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</si>
  <si>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</si>
  <si>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</si>
  <si>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</si>
  <si>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</si>
  <si>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</si>
  <si>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</si>
  <si>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</si>
  <si>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</si>
  <si>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</si>
  <si>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</si>
  <si>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</si>
  <si>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</si>
  <si>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</si>
  <si>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</si>
  <si>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</si>
  <si>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</si>
  <si>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</si>
  <si>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</si>
  <si>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</si>
  <si>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</si>
  <si>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</si>
  <si>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</si>
  <si>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</si>
  <si>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</si>
  <si>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</si>
  <si>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</si>
  <si>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</si>
  <si>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</si>
  <si>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</si>
  <si>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</si>
  <si>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</si>
  <si>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</si>
  <si>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</si>
  <si>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</si>
  <si>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</si>
  <si>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</si>
  <si>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</si>
  <si>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</si>
  <si>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</si>
  <si>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</si>
  <si>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</si>
  <si>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</si>
  <si>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</si>
  <si>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</si>
  <si>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</si>
  <si>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</si>
  <si>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</si>
  <si>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</si>
  <si>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</si>
  <si>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</si>
  <si>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</si>
  <si>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</si>
  <si>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</si>
  <si>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</si>
  <si>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</si>
  <si>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</si>
  <si>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</si>
  <si>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</si>
  <si>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</si>
  <si>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</si>
  <si>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</si>
  <si>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</si>
  <si>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</si>
  <si>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</si>
  <si>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</si>
  <si>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</si>
  <si>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</si>
  <si>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令和3年度は新配水池建設等の大規模工事があったため、管路更新工事を控えたのが要因。令和4年度も新水源掘削工事の大規模工事があったが、例年以上の管路更新工事を実施した。大規模工事を実施しない年度については、管路更新工事を積極的に実施していく必要がある。　　　</t>
    <rPh sb="1" eb="3">
      <t>レイワ</t>
    </rPh>
    <rPh sb="4" eb="6">
      <t>ネンド</t>
    </rPh>
    <rPh sb="7" eb="8">
      <t>シン</t>
    </rPh>
    <rPh sb="8" eb="11">
      <t>ハイスイチ</t>
    </rPh>
    <rPh sb="11" eb="13">
      <t>ケンセツ</t>
    </rPh>
    <rPh sb="13" eb="14">
      <t>トウ</t>
    </rPh>
    <rPh sb="15" eb="18">
      <t>ダイキボ</t>
    </rPh>
    <rPh sb="18" eb="20">
      <t>コウジ</t>
    </rPh>
    <rPh sb="27" eb="29">
      <t>カンロ</t>
    </rPh>
    <rPh sb="29" eb="31">
      <t>コウシン</t>
    </rPh>
    <rPh sb="31" eb="33">
      <t>コウジ</t>
    </rPh>
    <rPh sb="34" eb="35">
      <t>ヒカ</t>
    </rPh>
    <rPh sb="39" eb="41">
      <t>ヨウイン</t>
    </rPh>
    <rPh sb="42" eb="44">
      <t>レイワ</t>
    </rPh>
    <rPh sb="45" eb="46">
      <t>ネン</t>
    </rPh>
    <rPh sb="46" eb="47">
      <t>ド</t>
    </rPh>
    <rPh sb="48" eb="51">
      <t>シンスイゲン</t>
    </rPh>
    <rPh sb="51" eb="53">
      <t>クッサク</t>
    </rPh>
    <rPh sb="53" eb="55">
      <t>コウジ</t>
    </rPh>
    <rPh sb="56" eb="59">
      <t>ダイキボ</t>
    </rPh>
    <rPh sb="59" eb="61">
      <t>コウジ</t>
    </rPh>
    <rPh sb="67" eb="69">
      <t>レイネン</t>
    </rPh>
    <rPh sb="69" eb="71">
      <t>イジョウ</t>
    </rPh>
    <rPh sb="72" eb="74">
      <t>カンロ</t>
    </rPh>
    <rPh sb="76" eb="78">
      <t>コウジ</t>
    </rPh>
    <rPh sb="79" eb="81">
      <t>ジッシ</t>
    </rPh>
    <rPh sb="84" eb="87">
      <t>ダイキボ</t>
    </rPh>
    <rPh sb="87" eb="89">
      <t>コウジ</t>
    </rPh>
    <rPh sb="90" eb="92">
      <t>ジッシ</t>
    </rPh>
    <rPh sb="95" eb="97">
      <t>ネンド</t>
    </rPh>
    <rPh sb="103" eb="107">
      <t>カンロコウシン</t>
    </rPh>
    <rPh sb="107" eb="109">
      <t>コウジ</t>
    </rPh>
    <rPh sb="110" eb="113">
      <t>セッキョクテキ</t>
    </rPh>
    <rPh sb="114" eb="116">
      <t>ジッシ</t>
    </rPh>
    <rPh sb="120" eb="122">
      <t>ヒツヨウ</t>
    </rPh>
    <phoneticPr fontId="4"/>
  </si>
  <si>
    <r>
      <t>　各表に現れている数値には３簡水(河口湖・足和田・上九一色)事業のうちの過半数を占める河口湖簡易水道事業のデータからの影響が大きい。小規模な２簡水事業の財政状況は、ひっ迫しているが問題点等は潜在化していると思われる。３事業を並行して運営していく上では、この部分に注意を払い丁寧に対応する必要があり、将来においては上水道事業への統合など思い切った方策も検討していかなければならないと分析される。　　　　　　　　　　　　　　　　　</t>
    </r>
    <r>
      <rPr>
        <sz val="11"/>
        <rFont val="ＭＳ ゴシック"/>
        <family val="3"/>
        <charset val="128"/>
      </rPr>
      <t>また、３簡水とも令和6年度から適用する公営企業会計に向けて、しっかりとした諸準備が必要である。</t>
    </r>
    <rPh sb="17" eb="20">
      <t>カワグチコ</t>
    </rPh>
    <rPh sb="21" eb="24">
      <t>アシワダ</t>
    </rPh>
    <rPh sb="25" eb="29">
      <t>カミクイシキ</t>
    </rPh>
    <rPh sb="40" eb="41">
      <t>シ</t>
    </rPh>
    <rPh sb="93" eb="94">
      <t>トウ</t>
    </rPh>
    <rPh sb="217" eb="219">
      <t>カンスイ</t>
    </rPh>
    <rPh sb="221" eb="223">
      <t>レイワ</t>
    </rPh>
    <rPh sb="224" eb="226">
      <t>ネンド</t>
    </rPh>
    <rPh sb="228" eb="230">
      <t>テキヨウ</t>
    </rPh>
    <rPh sb="232" eb="234">
      <t>コウエイ</t>
    </rPh>
    <rPh sb="234" eb="238">
      <t>キギョウカイケイ</t>
    </rPh>
    <rPh sb="239" eb="240">
      <t>ム</t>
    </rPh>
    <rPh sb="250" eb="253">
      <t>ショジュンビ</t>
    </rPh>
    <rPh sb="254" eb="256">
      <t>ヒツヨウ</t>
    </rPh>
    <phoneticPr fontId="4"/>
  </si>
  <si>
    <t>　簡易水道事業は、河口湖・足和田・上九一色の３地区合計値である。
①収益的収支比率
毎年100 ％未満のため、経営改善や料金改定が必要である。
④企業債残高対給水収益比率
企業債残高(水道工事費等の借金残高)も類似団体より高い数値が続いている。
⑥給水原価
豊富な湧水・地下水に恵まれていることから、水道料金が全国的にかなり低く保たれているが、④企業債(水道工事費等の借金残高)が右肩上がりであるため、水道料金改定が必要である。       　　　　⑦施設利用率　　　　　　　　　　　　　　　　　本町は、有数の観光地である。新型コロナウィルスも落着き始め、観光客が増えつつある、それに伴いホテル業等の大口水道使用量増加により施設利用率が増加したものと考えられる。　　　　　　　　　　　　　　　　　　　　　⑧有収率　　　　　　　　　　　　　　　　　　　類似団体よりは高いが73％前後を推移している。今後も漏水調査を継続実施して、漏水確認後には早急に更新し、有収率向上を図る必要がある。</t>
    <rPh sb="1" eb="3">
      <t>カンイ</t>
    </rPh>
    <rPh sb="3" eb="5">
      <t>スイドウ</t>
    </rPh>
    <rPh sb="5" eb="7">
      <t>ジギョウ</t>
    </rPh>
    <rPh sb="23" eb="25">
      <t>チク</t>
    </rPh>
    <rPh sb="25" eb="27">
      <t>ゴウケイ</t>
    </rPh>
    <rPh sb="27" eb="28">
      <t>チ</t>
    </rPh>
    <rPh sb="35" eb="38">
      <t>シュウエキテキ</t>
    </rPh>
    <rPh sb="38" eb="40">
      <t>シュウシ</t>
    </rPh>
    <rPh sb="40" eb="42">
      <t>ヒリツ</t>
    </rPh>
    <rPh sb="43" eb="45">
      <t>マイネン</t>
    </rPh>
    <rPh sb="56" eb="58">
      <t>ケイエイ</t>
    </rPh>
    <rPh sb="58" eb="60">
      <t>カイゼン</t>
    </rPh>
    <rPh sb="61" eb="65">
      <t>リョウキンカイテイ</t>
    </rPh>
    <rPh sb="66" eb="68">
      <t>ヒツヨウ</t>
    </rPh>
    <rPh sb="74" eb="77">
      <t>キギョウサイ</t>
    </rPh>
    <rPh sb="77" eb="79">
      <t>ザンダカ</t>
    </rPh>
    <rPh sb="79" eb="80">
      <t>タイ</t>
    </rPh>
    <rPh sb="80" eb="82">
      <t>キュウスイ</t>
    </rPh>
    <rPh sb="82" eb="84">
      <t>シュウエキ</t>
    </rPh>
    <rPh sb="84" eb="86">
      <t>ヒリツ</t>
    </rPh>
    <rPh sb="133" eb="135">
      <t>ユウスイ</t>
    </rPh>
    <rPh sb="202" eb="204">
      <t>スイドウ</t>
    </rPh>
    <rPh sb="263" eb="265">
      <t>シンガタ</t>
    </rPh>
    <rPh sb="273" eb="275">
      <t>オチツ</t>
    </rPh>
    <rPh sb="276" eb="277">
      <t>ハジ</t>
    </rPh>
    <rPh sb="279" eb="282">
      <t>カンコウキャク</t>
    </rPh>
    <rPh sb="283" eb="284">
      <t>フ</t>
    </rPh>
    <rPh sb="293" eb="294">
      <t>トモナ</t>
    </rPh>
    <rPh sb="308" eb="310">
      <t>ゾウカ</t>
    </rPh>
    <rPh sb="319" eb="321">
      <t>ゾウカ</t>
    </rPh>
    <rPh sb="354" eb="357">
      <t>ユウシュウリツ</t>
    </rPh>
    <rPh sb="376" eb="378">
      <t>ルイジ</t>
    </rPh>
    <rPh sb="378" eb="380">
      <t>ダンタイ</t>
    </rPh>
    <rPh sb="383" eb="384">
      <t>タカ</t>
    </rPh>
    <rPh sb="389" eb="391">
      <t>ゼンゴ</t>
    </rPh>
    <rPh sb="392" eb="394">
      <t>スイイ</t>
    </rPh>
    <rPh sb="399" eb="401">
      <t>コンゴ</t>
    </rPh>
    <rPh sb="402" eb="404">
      <t>ロウスイ</t>
    </rPh>
    <rPh sb="404" eb="406">
      <t>チョウサ</t>
    </rPh>
    <rPh sb="407" eb="409">
      <t>ケイゾク</t>
    </rPh>
    <rPh sb="409" eb="411">
      <t>ジッシ</t>
    </rPh>
    <rPh sb="414" eb="416">
      <t>ロウスイ</t>
    </rPh>
    <rPh sb="416" eb="418">
      <t>カクニン</t>
    </rPh>
    <rPh sb="418" eb="419">
      <t>ゴ</t>
    </rPh>
    <rPh sb="421" eb="423">
      <t>ソウキュウ</t>
    </rPh>
    <rPh sb="424" eb="426">
      <t>コウシン</t>
    </rPh>
    <rPh sb="428" eb="431">
      <t>ユウシュウリツ</t>
    </rPh>
    <rPh sb="431" eb="433">
      <t>コウジョウ</t>
    </rPh>
    <rPh sb="434" eb="435">
      <t>ハカ</t>
    </rPh>
    <rPh sb="436" eb="4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</si>
</sst>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0.73</c:v>
                </c:pt>
                <c:pt idx="1">
                  <c:v>0.53</c:v>
                </c:pt>
                <c:pt idx="2">
                  <c:v>0.21</c:v>
                </c:pt>
                <c:pt idx="3">
                  <c:v>0.01</c:v>
                </c:pt>
                <c:pt idx="4">
                  <c:v>0.79</c:v>
                </c:pt>
              </c:numCache>
            </c:numRef>
          </c:val>
          <c:extLst>
            <c:ext xmlns:c16="http://schemas.microsoft.com/office/drawing/2014/chart" uri="{C3380CC4-5D6E-409C-BE32-E72D297353CC}">
              <c16:uniqueId val="{00000000-842B-420F-8BCC-6F4DBED2B94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0.45</c:v>
                </c:pt>
                <c:pt idx="4">
                  <c:v>0.35</c:v>
                </c:pt>
              </c:numCache>
            </c:numRef>
          </c:val>
          <c:smooth val="0"/>
          <c:extLst>
            <c:ext xmlns:c16="http://schemas.microsoft.com/office/drawing/2014/chart" uri="{C3380CC4-5D6E-409C-BE32-E72D297353CC}">
              <c16:uniqueId val="{00000001-842B-420F-8BCC-6F4DBED2B94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57.18</c:v>
                </c:pt>
                <c:pt idx="1">
                  <c:v>57.43</c:v>
                </c:pt>
                <c:pt idx="2">
                  <c:v>54.24</c:v>
                </c:pt>
                <c:pt idx="3">
                  <c:v>56.41</c:v>
                </c:pt>
                <c:pt idx="4">
                  <c:v>58.8</c:v>
                </c:pt>
              </c:numCache>
            </c:numRef>
          </c:val>
          <c:extLst>
            <c:ext xmlns:c16="http://schemas.microsoft.com/office/drawing/2014/chart" uri="{C3380CC4-5D6E-409C-BE32-E72D297353CC}">
              <c16:uniqueId val="{00000000-0635-4C92-A7E7-AB8DA273D3D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54.87</c:v>
                </c:pt>
                <c:pt idx="4">
                  <c:v>54.82</c:v>
                </c:pt>
              </c:numCache>
            </c:numRef>
          </c:val>
          <c:smooth val="0"/>
          <c:extLst>
            <c:ext xmlns:c16="http://schemas.microsoft.com/office/drawing/2014/chart" uri="{C3380CC4-5D6E-409C-BE32-E72D297353CC}">
              <c16:uniqueId val="{00000001-0635-4C92-A7E7-AB8DA273D3D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75.83</c:v>
                </c:pt>
                <c:pt idx="1">
                  <c:v>73.930000000000007</c:v>
                </c:pt>
                <c:pt idx="2">
                  <c:v>72.02</c:v>
                </c:pt>
                <c:pt idx="3">
                  <c:v>73.010000000000005</c:v>
                </c:pt>
                <c:pt idx="4">
                  <c:v>73.099999999999994</c:v>
                </c:pt>
              </c:numCache>
            </c:numRef>
          </c:val>
          <c:extLst>
            <c:ext xmlns:c16="http://schemas.microsoft.com/office/drawing/2014/chart" uri="{C3380CC4-5D6E-409C-BE32-E72D297353CC}">
              <c16:uniqueId val="{00000000-F33B-41B5-BCD2-6216CDEBDE0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71.819999999999993</c:v>
                </c:pt>
                <c:pt idx="4">
                  <c:v>71.010000000000005</c:v>
                </c:pt>
              </c:numCache>
            </c:numRef>
          </c:val>
          <c:smooth val="0"/>
          <c:extLst>
            <c:ext xmlns:c16="http://schemas.microsoft.com/office/drawing/2014/chart" uri="{C3380CC4-5D6E-409C-BE32-E72D297353CC}">
              <c16:uniqueId val="{00000001-F33B-41B5-BCD2-6216CDEBDE0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82.77</c:v>
                </c:pt>
                <c:pt idx="1">
                  <c:v>80.36</c:v>
                </c:pt>
                <c:pt idx="2">
                  <c:v>81.27</c:v>
                </c:pt>
                <c:pt idx="3">
                  <c:v>76.819999999999993</c:v>
                </c:pt>
                <c:pt idx="4">
                  <c:v>80.33</c:v>
                </c:pt>
              </c:numCache>
            </c:numRef>
          </c:val>
          <c:extLst>
            <c:ext xmlns:c16="http://schemas.microsoft.com/office/drawing/2014/chart" uri="{C3380CC4-5D6E-409C-BE32-E72D297353CC}">
              <c16:uniqueId val="{00000000-F3B6-4C4D-8405-228C429D48A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81.17</c:v>
                </c:pt>
                <c:pt idx="4">
                  <c:v>76.28</c:v>
                </c:pt>
              </c:numCache>
            </c:numRef>
          </c:val>
          <c:smooth val="0"/>
          <c:extLst>
            <c:ext xmlns:c16="http://schemas.microsoft.com/office/drawing/2014/chart" uri="{C3380CC4-5D6E-409C-BE32-E72D297353CC}">
              <c16:uniqueId val="{00000001-F3B6-4C4D-8405-228C429D48A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B5-426A-A351-E6FCC8F36EB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B5-426A-A351-E6FCC8F36EB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89-4BB0-B3FC-9852494C122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89-4BB0-B3FC-9852494C122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5F-4AA7-BB9B-D61E6F616E6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5F-4AA7-BB9B-D61E6F616E6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E8-441A-AA76-81F1205B77C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E8-441A-AA76-81F1205B77C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1338.64</c:v>
                </c:pt>
                <c:pt idx="1">
                  <c:v>1322.08</c:v>
                </c:pt>
                <c:pt idx="2">
                  <c:v>1402.1</c:v>
                </c:pt>
                <c:pt idx="3">
                  <c:v>1499.87</c:v>
                </c:pt>
                <c:pt idx="4">
                  <c:v>1555.06</c:v>
                </c:pt>
              </c:numCache>
            </c:numRef>
          </c:val>
          <c:extLst>
            <c:ext xmlns:c16="http://schemas.microsoft.com/office/drawing/2014/chart" uri="{C3380CC4-5D6E-409C-BE32-E72D297353CC}">
              <c16:uniqueId val="{00000000-AC8F-43C0-85D8-456E55FF2B5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853.42</c:v>
                </c:pt>
                <c:pt idx="4">
                  <c:v>906.61</c:v>
                </c:pt>
              </c:numCache>
            </c:numRef>
          </c:val>
          <c:smooth val="0"/>
          <c:extLst>
            <c:ext xmlns:c16="http://schemas.microsoft.com/office/drawing/2014/chart" uri="{C3380CC4-5D6E-409C-BE32-E72D297353CC}">
              <c16:uniqueId val="{00000001-AC8F-43C0-85D8-456E55FF2B5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69.23</c:v>
                </c:pt>
                <c:pt idx="1">
                  <c:v>68.489999999999995</c:v>
                </c:pt>
                <c:pt idx="2">
                  <c:v>71.12</c:v>
                </c:pt>
                <c:pt idx="3">
                  <c:v>70.989999999999995</c:v>
                </c:pt>
                <c:pt idx="4">
                  <c:v>63.26</c:v>
                </c:pt>
              </c:numCache>
            </c:numRef>
          </c:val>
          <c:extLst>
            <c:ext xmlns:c16="http://schemas.microsoft.com/office/drawing/2014/chart" uri="{C3380CC4-5D6E-409C-BE32-E72D297353CC}">
              <c16:uniqueId val="{00000000-F695-436A-9C8D-18A72EE6C3A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60.53</c:v>
                </c:pt>
                <c:pt idx="4">
                  <c:v>56.38</c:v>
                </c:pt>
              </c:numCache>
            </c:numRef>
          </c:val>
          <c:smooth val="0"/>
          <c:extLst>
            <c:ext xmlns:c16="http://schemas.microsoft.com/office/drawing/2014/chart" uri="{C3380CC4-5D6E-409C-BE32-E72D297353CC}">
              <c16:uniqueId val="{00000001-F695-436A-9C8D-18A72EE6C3A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95.1</c:v>
                </c:pt>
                <c:pt idx="1">
                  <c:v>99.61</c:v>
                </c:pt>
                <c:pt idx="2">
                  <c:v>101.93</c:v>
                </c:pt>
                <c:pt idx="3">
                  <c:v>99.75</c:v>
                </c:pt>
                <c:pt idx="4">
                  <c:v>111.06</c:v>
                </c:pt>
              </c:numCache>
            </c:numRef>
          </c:val>
          <c:extLst>
            <c:ext xmlns:c16="http://schemas.microsoft.com/office/drawing/2014/chart" uri="{C3380CC4-5D6E-409C-BE32-E72D297353CC}">
              <c16:uniqueId val="{00000000-9A44-4815-9C26-51523E7980D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210.72</c:v>
                </c:pt>
                <c:pt idx="4">
                  <c:v>227.71</c:v>
                </c:pt>
              </c:numCache>
            </c:numRef>
          </c:val>
          <c:smooth val="0"/>
          <c:extLst>
            <c:ext xmlns:c16="http://schemas.microsoft.com/office/drawing/2014/chart" uri="{C3380CC4-5D6E-409C-BE32-E72D297353CC}">
              <c16:uniqueId val="{00000001-9A44-4815-9C26-51523E7980D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山梨県　富士河口湖町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D2</v>
      </c>
      <c r="X8" s="71"/>
      <c r="Y8" s="71"/>
      <c r="Z8" s="71"/>
      <c r="AA8" s="71"/>
      <c r="AB8" s="71"/>
      <c r="AC8" s="71"/>
      <c r="AD8" s="71" t="str">
        <f>データ!$M$6</f>
        <v>非設置</v>
      </c>
      <c r="AE8" s="71"/>
      <c r="AF8" s="71"/>
      <c r="AG8" s="71"/>
      <c r="AH8" s="71"/>
      <c r="AI8" s="71"/>
      <c r="AJ8" s="71"/>
      <c r="AK8" s="2"/>
      <c r="AL8" s="66">
        <f>データ!$R$6</f>
        <v>26765</v>
      </c>
      <c r="AM8" s="66"/>
      <c r="AN8" s="66"/>
      <c r="AO8" s="66"/>
      <c r="AP8" s="66"/>
      <c r="AQ8" s="66"/>
      <c r="AR8" s="66"/>
      <c r="AS8" s="66"/>
      <c r="AT8" s="36">
        <f>データ!$S$6</f>
        <v>158.4</v>
      </c>
      <c r="AU8" s="36"/>
      <c r="AV8" s="36"/>
      <c r="AW8" s="36"/>
      <c r="AX8" s="36"/>
      <c r="AY8" s="36"/>
      <c r="AZ8" s="36"/>
      <c r="BA8" s="36"/>
      <c r="BB8" s="36">
        <f>データ!$T$6</f>
        <v>168.97</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23.4</v>
      </c>
      <c r="Q10" s="36"/>
      <c r="R10" s="36"/>
      <c r="S10" s="36"/>
      <c r="T10" s="36"/>
      <c r="U10" s="36"/>
      <c r="V10" s="36"/>
      <c r="W10" s="66">
        <f>データ!$Q$6</f>
        <v>1070</v>
      </c>
      <c r="X10" s="66"/>
      <c r="Y10" s="66"/>
      <c r="Z10" s="66"/>
      <c r="AA10" s="66"/>
      <c r="AB10" s="66"/>
      <c r="AC10" s="66"/>
      <c r="AD10" s="2"/>
      <c r="AE10" s="2"/>
      <c r="AF10" s="2"/>
      <c r="AG10" s="2"/>
      <c r="AH10" s="2"/>
      <c r="AI10" s="2"/>
      <c r="AJ10" s="2"/>
      <c r="AK10" s="2"/>
      <c r="AL10" s="66">
        <f>データ!$U$6</f>
        <v>6243</v>
      </c>
      <c r="AM10" s="66"/>
      <c r="AN10" s="66"/>
      <c r="AO10" s="66"/>
      <c r="AP10" s="66"/>
      <c r="AQ10" s="66"/>
      <c r="AR10" s="66"/>
      <c r="AS10" s="66"/>
      <c r="AT10" s="36">
        <f>データ!$V$6</f>
        <v>131.59</v>
      </c>
      <c r="AU10" s="36"/>
      <c r="AV10" s="36"/>
      <c r="AW10" s="36"/>
      <c r="AX10" s="36"/>
      <c r="AY10" s="36"/>
      <c r="AZ10" s="36"/>
      <c r="BA10" s="36"/>
      <c r="BB10" s="36">
        <f>データ!$W$6</f>
        <v>47.44</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116</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43</v>
      </c>
      <c r="N85" s="13" t="s">
        <v>42</v>
      </c>
      <c r="O85" s="13" t="str">
        <f>データ!EN6</f>
        <v>【0.52】</v>
      </c>
    </row>
  </sheetData>
  <sheetProtection algorithmName="SHA-512" hashValue="wgLyj3ha8jdjAuNhivxtZyDoOn1R4lS37Wy3as+PoeS4m6nsuE35ka6EfZGu+4BRoYdPkZ0WuuLTbT8t1GOgtw==" saltValue="gNFFVwyy6+eiDzM71LexV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8" t="s">
        <v>53</v>
      </c>
      <c r="I3" s="79"/>
      <c r="J3" s="79"/>
      <c r="K3" s="79"/>
      <c r="L3" s="79"/>
      <c r="M3" s="79"/>
      <c r="N3" s="79"/>
      <c r="O3" s="79"/>
      <c r="P3" s="79"/>
      <c r="Q3" s="79"/>
      <c r="R3" s="79"/>
      <c r="S3" s="79"/>
      <c r="T3" s="79"/>
      <c r="U3" s="79"/>
      <c r="V3" s="79"/>
      <c r="W3" s="80"/>
      <c r="X3" s="84" t="s">
        <v>54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56</v>
      </c>
      <c r="B4" s="17"/>
      <c r="C4" s="17"/>
      <c r="D4" s="17"/>
      <c r="E4" s="17"/>
      <c r="F4" s="17"/>
      <c r="G4" s="17"/>
      <c r="H4" s="81"/>
      <c r="I4" s="82"/>
      <c r="J4" s="82"/>
      <c r="K4" s="82"/>
      <c r="L4" s="82"/>
      <c r="M4" s="82"/>
      <c r="N4" s="82"/>
      <c r="O4" s="82"/>
      <c r="P4" s="82"/>
      <c r="Q4" s="82"/>
      <c r="R4" s="82"/>
      <c r="S4" s="82"/>
      <c r="T4" s="82"/>
      <c r="U4" s="82"/>
      <c r="V4" s="82"/>
      <c r="W4" s="83"/>
      <c r="X4" s="77" t="s">
        <v>57</v>
      </c>
      <c r="Y4" s="77"/>
      <c r="Z4" s="77"/>
      <c r="AA4" s="77"/>
      <c r="AB4" s="77"/>
      <c r="AC4" s="77"/>
      <c r="AD4" s="77"/>
      <c r="AE4" s="77"/>
      <c r="AF4" s="77"/>
      <c r="AG4" s="77"/>
      <c r="AH4" s="77"/>
      <c r="AI4" s="77" t="s">
        <v>58</v>
      </c>
      <c r="AJ4" s="77"/>
      <c r="AK4" s="77"/>
      <c r="AL4" s="77"/>
      <c r="AM4" s="77"/>
      <c r="AN4" s="77"/>
      <c r="AO4" s="77"/>
      <c r="AP4" s="77"/>
      <c r="AQ4" s="77"/>
      <c r="AR4" s="77"/>
      <c r="AS4" s="77"/>
      <c r="AT4" s="77" t="s">
        <v>59</v>
      </c>
      <c r="AU4" s="77"/>
      <c r="AV4" s="77"/>
      <c r="AW4" s="77"/>
      <c r="AX4" s="77"/>
      <c r="AY4" s="77"/>
      <c r="AZ4" s="77"/>
      <c r="BA4" s="77"/>
      <c r="BB4" s="77"/>
      <c r="BC4" s="77"/>
      <c r="BD4" s="77"/>
      <c r="BE4" s="77" t="s">
        <v>60</v>
      </c>
      <c r="BF4" s="77"/>
      <c r="BG4" s="77"/>
      <c r="BH4" s="77"/>
      <c r="BI4" s="77"/>
      <c r="BJ4" s="77"/>
      <c r="BK4" s="77"/>
      <c r="BL4" s="77"/>
      <c r="BM4" s="77"/>
      <c r="BN4" s="77"/>
      <c r="BO4" s="77"/>
      <c r="BP4" s="77" t="s">
        <v>61</v>
      </c>
      <c r="BQ4" s="77"/>
      <c r="BR4" s="77"/>
      <c r="BS4" s="77"/>
      <c r="BT4" s="77"/>
      <c r="BU4" s="77"/>
      <c r="BV4" s="77"/>
      <c r="BW4" s="77"/>
      <c r="BX4" s="77"/>
      <c r="BY4" s="77"/>
      <c r="BZ4" s="77"/>
      <c r="CA4" s="77" t="s">
        <v>62</v>
      </c>
      <c r="CB4" s="77"/>
      <c r="CC4" s="77"/>
      <c r="CD4" s="77"/>
      <c r="CE4" s="77"/>
      <c r="CF4" s="77"/>
      <c r="CG4" s="77"/>
      <c r="CH4" s="77"/>
      <c r="CI4" s="77"/>
      <c r="CJ4" s="77"/>
      <c r="CK4" s="77"/>
      <c r="CL4" s="77" t="s">
        <v>63</v>
      </c>
      <c r="CM4" s="77"/>
      <c r="CN4" s="77"/>
      <c r="CO4" s="77"/>
      <c r="CP4" s="77"/>
      <c r="CQ4" s="77"/>
      <c r="CR4" s="77"/>
      <c r="CS4" s="77"/>
      <c r="CT4" s="77"/>
      <c r="CU4" s="77"/>
      <c r="CV4" s="77"/>
      <c r="CW4" s="77" t="s">
        <v>64</v>
      </c>
      <c r="CX4" s="77"/>
      <c r="CY4" s="77"/>
      <c r="CZ4" s="77"/>
      <c r="DA4" s="77"/>
      <c r="DB4" s="77"/>
      <c r="DC4" s="77"/>
      <c r="DD4" s="77"/>
      <c r="DE4" s="77"/>
      <c r="DF4" s="77"/>
      <c r="DG4" s="77"/>
      <c r="DH4" s="77" t="s">
        <v>65</v>
      </c>
      <c r="DI4" s="77"/>
      <c r="DJ4" s="77"/>
      <c r="DK4" s="77"/>
      <c r="DL4" s="77"/>
      <c r="DM4" s="77"/>
      <c r="DN4" s="77"/>
      <c r="DO4" s="77"/>
      <c r="DP4" s="77"/>
      <c r="DQ4" s="77"/>
      <c r="DR4" s="77"/>
      <c r="DS4" s="77" t="s">
        <v>66</v>
      </c>
      <c r="DT4" s="77"/>
      <c r="DU4" s="77"/>
      <c r="DV4" s="77"/>
      <c r="DW4" s="77"/>
      <c r="DX4" s="77"/>
      <c r="DY4" s="77"/>
      <c r="DZ4" s="77"/>
      <c r="EA4" s="77"/>
      <c r="EB4" s="77"/>
      <c r="EC4" s="77"/>
      <c r="ED4" s="77" t="s">
        <v>67</v>
      </c>
      <c r="EE4" s="77"/>
      <c r="EF4" s="77"/>
      <c r="EG4" s="77"/>
      <c r="EH4" s="77"/>
      <c r="EI4" s="77"/>
      <c r="EJ4" s="77"/>
      <c r="EK4" s="77"/>
      <c r="EL4" s="77"/>
      <c r="EM4" s="77"/>
      <c r="EN4" s="77"/>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2022</v>
      </c>
      <c r="C6" s="20">
        <f t="shared" ref="C6:W6" si="3">C7</f>
        <v>194301</v>
      </c>
      <c r="D6" s="20">
        <f t="shared" si="3"/>
        <v>47</v>
      </c>
      <c r="E6" s="20">
        <f t="shared" si="3"/>
        <v>1</v>
      </c>
      <c r="F6" s="20">
        <f t="shared" si="3"/>
        <v>0</v>
      </c>
      <c r="G6" s="20">
        <f t="shared" si="3"/>
        <v>0</v>
      </c>
      <c r="H6" s="20" t="str">
        <f t="shared" si="3"/>
        <v>山梨県　富士河口湖町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23.4</v>
      </c>
      <c r="Q6" s="21">
        <f t="shared" si="3"/>
        <v>1070</v>
      </c>
      <c r="R6" s="21">
        <f t="shared" si="3"/>
        <v>26765</v>
      </c>
      <c r="S6" s="21">
        <f t="shared" si="3"/>
        <v>158.4</v>
      </c>
      <c r="T6" s="21">
        <f t="shared" si="3"/>
        <v>168.97</v>
      </c>
      <c r="U6" s="21">
        <f t="shared" si="3"/>
        <v>6243</v>
      </c>
      <c r="V6" s="21">
        <f t="shared" si="3"/>
        <v>131.59</v>
      </c>
      <c r="W6" s="21">
        <f t="shared" si="3"/>
        <v>47.44</v>
      </c>
      <c r="X6" s="22">
        <f>IF(X7="",NA(),X7)</f>
        <v>82.77</v>
      </c>
      <c r="Y6" s="22">
        <f t="shared" ref="Y6:AG6" si="4">IF(Y7="",NA(),Y7)</f>
        <v>80.36</v>
      </c>
      <c r="Z6" s="22">
        <f t="shared" si="4"/>
        <v>81.27</v>
      </c>
      <c r="AA6" s="22">
        <f t="shared" si="4"/>
        <v>76.819999999999993</v>
      </c>
      <c r="AB6" s="22">
        <f t="shared" si="4"/>
        <v>80.33</v>
      </c>
      <c r="AC6" s="22">
        <f t="shared" si="4"/>
        <v>75.010000000000005</v>
      </c>
      <c r="AD6" s="22">
        <f t="shared" si="4"/>
        <v>72.760000000000005</v>
      </c>
      <c r="AE6" s="22">
        <f t="shared" si="4"/>
        <v>82.57</v>
      </c>
      <c r="AF6" s="22">
        <f t="shared" si="4"/>
        <v>81.17</v>
      </c>
      <c r="AG6" s="22">
        <f t="shared" si="4"/>
        <v>76.28</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1338.64</v>
      </c>
      <c r="BF6" s="22">
        <f t="shared" ref="BF6:BN6" si="7">IF(BF7="",NA(),BF7)</f>
        <v>1322.08</v>
      </c>
      <c r="BG6" s="22">
        <f t="shared" si="7"/>
        <v>1402.1</v>
      </c>
      <c r="BH6" s="22">
        <f t="shared" si="7"/>
        <v>1499.87</v>
      </c>
      <c r="BI6" s="22">
        <f t="shared" si="7"/>
        <v>1555.06</v>
      </c>
      <c r="BJ6" s="22">
        <f t="shared" si="7"/>
        <v>1168.7</v>
      </c>
      <c r="BK6" s="22">
        <f t="shared" si="7"/>
        <v>1245.46</v>
      </c>
      <c r="BL6" s="22">
        <f t="shared" si="7"/>
        <v>834.1</v>
      </c>
      <c r="BM6" s="22">
        <f t="shared" si="7"/>
        <v>853.42</v>
      </c>
      <c r="BN6" s="22">
        <f t="shared" si="7"/>
        <v>906.61</v>
      </c>
      <c r="BO6" s="21" t="str">
        <f>IF(BO7="","",IF(BO7="-","【-】","【"&amp;SUBSTITUTE(TEXT(BO7,"#,##0.00"),"-","△")&amp;"】"))</f>
        <v>【982.48】</v>
      </c>
      <c r="BP6" s="22">
        <f>IF(BP7="",NA(),BP7)</f>
        <v>69.23</v>
      </c>
      <c r="BQ6" s="22">
        <f t="shared" ref="BQ6:BY6" si="8">IF(BQ7="",NA(),BQ7)</f>
        <v>68.489999999999995</v>
      </c>
      <c r="BR6" s="22">
        <f t="shared" si="8"/>
        <v>71.12</v>
      </c>
      <c r="BS6" s="22">
        <f t="shared" si="8"/>
        <v>70.989999999999995</v>
      </c>
      <c r="BT6" s="22">
        <f t="shared" si="8"/>
        <v>63.26</v>
      </c>
      <c r="BU6" s="22">
        <f t="shared" si="8"/>
        <v>53.59</v>
      </c>
      <c r="BV6" s="22">
        <f t="shared" si="8"/>
        <v>51.08</v>
      </c>
      <c r="BW6" s="22">
        <f t="shared" si="8"/>
        <v>64.44</v>
      </c>
      <c r="BX6" s="22">
        <f t="shared" si="8"/>
        <v>60.53</v>
      </c>
      <c r="BY6" s="22">
        <f t="shared" si="8"/>
        <v>56.38</v>
      </c>
      <c r="BZ6" s="21" t="str">
        <f>IF(BZ7="","",IF(BZ7="-","【-】","【"&amp;SUBSTITUTE(TEXT(BZ7,"#,##0.00"),"-","△")&amp;"】"))</f>
        <v>【50.61】</v>
      </c>
      <c r="CA6" s="22">
        <f>IF(CA7="",NA(),CA7)</f>
        <v>95.1</v>
      </c>
      <c r="CB6" s="22">
        <f t="shared" ref="CB6:CJ6" si="9">IF(CB7="",NA(),CB7)</f>
        <v>99.61</v>
      </c>
      <c r="CC6" s="22">
        <f t="shared" si="9"/>
        <v>101.93</v>
      </c>
      <c r="CD6" s="22">
        <f t="shared" si="9"/>
        <v>99.75</v>
      </c>
      <c r="CE6" s="22">
        <f t="shared" si="9"/>
        <v>111.06</v>
      </c>
      <c r="CF6" s="22">
        <f t="shared" si="9"/>
        <v>259.79000000000002</v>
      </c>
      <c r="CG6" s="22">
        <f t="shared" si="9"/>
        <v>262.13</v>
      </c>
      <c r="CH6" s="22">
        <f t="shared" si="9"/>
        <v>197.14</v>
      </c>
      <c r="CI6" s="22">
        <f t="shared" si="9"/>
        <v>210.72</v>
      </c>
      <c r="CJ6" s="22">
        <f t="shared" si="9"/>
        <v>227.71</v>
      </c>
      <c r="CK6" s="21" t="str">
        <f>IF(CK7="","",IF(CK7="-","【-】","【"&amp;SUBSTITUTE(TEXT(CK7,"#,##0.00"),"-","△")&amp;"】"))</f>
        <v>【320.83】</v>
      </c>
      <c r="CL6" s="22">
        <f>IF(CL7="",NA(),CL7)</f>
        <v>57.18</v>
      </c>
      <c r="CM6" s="22">
        <f t="shared" ref="CM6:CU6" si="10">IF(CM7="",NA(),CM7)</f>
        <v>57.43</v>
      </c>
      <c r="CN6" s="22">
        <f t="shared" si="10"/>
        <v>54.24</v>
      </c>
      <c r="CO6" s="22">
        <f t="shared" si="10"/>
        <v>56.41</v>
      </c>
      <c r="CP6" s="22">
        <f t="shared" si="10"/>
        <v>58.8</v>
      </c>
      <c r="CQ6" s="22">
        <f t="shared" si="10"/>
        <v>56.41</v>
      </c>
      <c r="CR6" s="22">
        <f t="shared" si="10"/>
        <v>54.9</v>
      </c>
      <c r="CS6" s="22">
        <f t="shared" si="10"/>
        <v>55.7</v>
      </c>
      <c r="CT6" s="22">
        <f t="shared" si="10"/>
        <v>54.87</v>
      </c>
      <c r="CU6" s="22">
        <f t="shared" si="10"/>
        <v>54.82</v>
      </c>
      <c r="CV6" s="21" t="str">
        <f>IF(CV7="","",IF(CV7="-","【-】","【"&amp;SUBSTITUTE(TEXT(CV7,"#,##0.00"),"-","△")&amp;"】"))</f>
        <v>【56.15】</v>
      </c>
      <c r="CW6" s="22">
        <f>IF(CW7="",NA(),CW7)</f>
        <v>75.83</v>
      </c>
      <c r="CX6" s="22">
        <f t="shared" ref="CX6:DF6" si="11">IF(CX7="",NA(),CX7)</f>
        <v>73.930000000000007</v>
      </c>
      <c r="CY6" s="22">
        <f t="shared" si="11"/>
        <v>72.02</v>
      </c>
      <c r="CZ6" s="22">
        <f t="shared" si="11"/>
        <v>73.010000000000005</v>
      </c>
      <c r="DA6" s="22">
        <f t="shared" si="11"/>
        <v>73.099999999999994</v>
      </c>
      <c r="DB6" s="22">
        <f t="shared" si="11"/>
        <v>75.12</v>
      </c>
      <c r="DC6" s="22">
        <f t="shared" si="11"/>
        <v>74.27</v>
      </c>
      <c r="DD6" s="22">
        <f t="shared" si="11"/>
        <v>71.81</v>
      </c>
      <c r="DE6" s="22">
        <f t="shared" si="11"/>
        <v>71.819999999999993</v>
      </c>
      <c r="DF6" s="22">
        <f t="shared" si="11"/>
        <v>71.010000000000005</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0.73</v>
      </c>
      <c r="EE6" s="22">
        <f t="shared" ref="EE6:EM6" si="14">IF(EE7="",NA(),EE7)</f>
        <v>0.53</v>
      </c>
      <c r="EF6" s="22">
        <f t="shared" si="14"/>
        <v>0.21</v>
      </c>
      <c r="EG6" s="22">
        <f t="shared" si="14"/>
        <v>0.01</v>
      </c>
      <c r="EH6" s="22">
        <f t="shared" si="14"/>
        <v>0.79</v>
      </c>
      <c r="EI6" s="22">
        <f t="shared" si="14"/>
        <v>0.65</v>
      </c>
      <c r="EJ6" s="22">
        <f t="shared" si="14"/>
        <v>0.52</v>
      </c>
      <c r="EK6" s="22">
        <f t="shared" si="14"/>
        <v>1.48</v>
      </c>
      <c r="EL6" s="22">
        <f t="shared" si="14"/>
        <v>0.45</v>
      </c>
      <c r="EM6" s="22">
        <f t="shared" si="14"/>
        <v>0.35</v>
      </c>
      <c r="EN6" s="21" t="str">
        <f>IF(EN7="","",IF(EN7="-","【-】","【"&amp;SUBSTITUTE(TEXT(EN7,"#,##0.00"),"-","△")&amp;"】"))</f>
        <v>【0.52】</v>
      </c>
    </row>
    <row r="7" spans="1:144" s="23" customFormat="1" x14ac:dyDescent="0.15">
      <c r="A7" s="15"/>
      <c r="B7" s="24">
        <v>2022</v>
      </c>
      <c r="C7" s="24">
        <v>194301</v>
      </c>
      <c r="D7" s="24">
        <v>47</v>
      </c>
      <c r="E7" s="24">
        <v>1</v>
      </c>
      <c r="F7" s="24">
        <v>0</v>
      </c>
      <c r="G7" s="24">
        <v>0</v>
      </c>
      <c r="H7" s="24" t="s">
        <v>97</v>
      </c>
      <c r="I7" s="24" t="s">
        <v>98</v>
      </c>
      <c r="J7" s="24" t="s">
        <v>99</v>
      </c>
      <c r="K7" s="24" t="s">
        <v>100</v>
      </c>
      <c r="L7" s="24" t="s">
        <v>101</v>
      </c>
      <c r="M7" s="24" t="s">
        <v>102</v>
      </c>
      <c r="N7" s="25" t="s">
        <v>103</v>
      </c>
      <c r="O7" s="25" t="s">
        <v>104</v>
      </c>
      <c r="P7" s="25">
        <v>23.4</v>
      </c>
      <c r="Q7" s="25">
        <v>1070</v>
      </c>
      <c r="R7" s="25">
        <v>26765</v>
      </c>
      <c r="S7" s="25">
        <v>158.4</v>
      </c>
      <c r="T7" s="25">
        <v>168.97</v>
      </c>
      <c r="U7" s="25">
        <v>6243</v>
      </c>
      <c r="V7" s="25">
        <v>131.59</v>
      </c>
      <c r="W7" s="25">
        <v>47.44</v>
      </c>
      <c r="X7" s="25">
        <v>82.77</v>
      </c>
      <c r="Y7" s="25">
        <v>80.36</v>
      </c>
      <c r="Z7" s="25">
        <v>81.27</v>
      </c>
      <c r="AA7" s="25">
        <v>76.819999999999993</v>
      </c>
      <c r="AB7" s="25">
        <v>80.33</v>
      </c>
      <c r="AC7" s="25">
        <v>75.010000000000005</v>
      </c>
      <c r="AD7" s="25">
        <v>72.760000000000005</v>
      </c>
      <c r="AE7" s="25">
        <v>82.57</v>
      </c>
      <c r="AF7" s="25">
        <v>81.17</v>
      </c>
      <c r="AG7" s="25">
        <v>76.28</v>
      </c>
      <c r="AH7" s="25">
        <v>73</v>
      </c>
      <c r="AI7" s="25"/>
      <c r="AJ7" s="25"/>
      <c r="AK7" s="25"/>
      <c r="AL7" s="25"/>
      <c r="AM7" s="25"/>
      <c r="AN7" s="25"/>
      <c r="AO7" s="25"/>
      <c r="AP7" s="25"/>
      <c r="AQ7" s="25"/>
      <c r="AR7" s="25"/>
      <c r="AS7" s="25"/>
      <c r="AT7" s="25"/>
      <c r="AU7" s="25"/>
      <c r="AV7" s="25"/>
      <c r="AW7" s="25"/>
      <c r="AX7" s="25"/>
      <c r="AY7" s="25"/>
      <c r="AZ7" s="25"/>
      <c r="BA7" s="25"/>
      <c r="BB7" s="25"/>
      <c r="BC7" s="25"/>
      <c r="BD7" s="25"/>
      <c r="BE7" s="25">
        <v>1338.64</v>
      </c>
      <c r="BF7" s="25">
        <v>1322.08</v>
      </c>
      <c r="BG7" s="25">
        <v>1402.1</v>
      </c>
      <c r="BH7" s="25">
        <v>1499.87</v>
      </c>
      <c r="BI7" s="25">
        <v>1555.06</v>
      </c>
      <c r="BJ7" s="25">
        <v>1168.7</v>
      </c>
      <c r="BK7" s="25">
        <v>1245.46</v>
      </c>
      <c r="BL7" s="25">
        <v>834.1</v>
      </c>
      <c r="BM7" s="25">
        <v>853.42</v>
      </c>
      <c r="BN7" s="25">
        <v>906.61</v>
      </c>
      <c r="BO7" s="25">
        <v>982.48</v>
      </c>
      <c r="BP7" s="25">
        <v>69.23</v>
      </c>
      <c r="BQ7" s="25">
        <v>68.489999999999995</v>
      </c>
      <c r="BR7" s="25">
        <v>71.12</v>
      </c>
      <c r="BS7" s="25">
        <v>70.989999999999995</v>
      </c>
      <c r="BT7" s="25">
        <v>63.26</v>
      </c>
      <c r="BU7" s="25">
        <v>53.59</v>
      </c>
      <c r="BV7" s="25">
        <v>51.08</v>
      </c>
      <c r="BW7" s="25">
        <v>64.44</v>
      </c>
      <c r="BX7" s="25">
        <v>60.53</v>
      </c>
      <c r="BY7" s="25">
        <v>56.38</v>
      </c>
      <c r="BZ7" s="25">
        <v>50.61</v>
      </c>
      <c r="CA7" s="25">
        <v>95.1</v>
      </c>
      <c r="CB7" s="25">
        <v>99.61</v>
      </c>
      <c r="CC7" s="25">
        <v>101.93</v>
      </c>
      <c r="CD7" s="25">
        <v>99.75</v>
      </c>
      <c r="CE7" s="25">
        <v>111.06</v>
      </c>
      <c r="CF7" s="25">
        <v>259.79000000000002</v>
      </c>
      <c r="CG7" s="25">
        <v>262.13</v>
      </c>
      <c r="CH7" s="25">
        <v>197.14</v>
      </c>
      <c r="CI7" s="25">
        <v>210.72</v>
      </c>
      <c r="CJ7" s="25">
        <v>227.71</v>
      </c>
      <c r="CK7" s="25">
        <v>320.83</v>
      </c>
      <c r="CL7" s="25">
        <v>57.18</v>
      </c>
      <c r="CM7" s="25">
        <v>57.43</v>
      </c>
      <c r="CN7" s="25">
        <v>54.24</v>
      </c>
      <c r="CO7" s="25">
        <v>56.41</v>
      </c>
      <c r="CP7" s="25">
        <v>58.8</v>
      </c>
      <c r="CQ7" s="25">
        <v>56.41</v>
      </c>
      <c r="CR7" s="25">
        <v>54.9</v>
      </c>
      <c r="CS7" s="25">
        <v>55.7</v>
      </c>
      <c r="CT7" s="25">
        <v>54.87</v>
      </c>
      <c r="CU7" s="25">
        <v>54.82</v>
      </c>
      <c r="CV7" s="25">
        <v>56.15</v>
      </c>
      <c r="CW7" s="25">
        <v>75.83</v>
      </c>
      <c r="CX7" s="25">
        <v>73.930000000000007</v>
      </c>
      <c r="CY7" s="25">
        <v>72.02</v>
      </c>
      <c r="CZ7" s="25">
        <v>73.010000000000005</v>
      </c>
      <c r="DA7" s="25">
        <v>73.099999999999994</v>
      </c>
      <c r="DB7" s="25">
        <v>75.12</v>
      </c>
      <c r="DC7" s="25">
        <v>74.27</v>
      </c>
      <c r="DD7" s="25">
        <v>71.81</v>
      </c>
      <c r="DE7" s="25">
        <v>71.819999999999993</v>
      </c>
      <c r="DF7" s="25">
        <v>71.010000000000005</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0.73</v>
      </c>
      <c r="EE7" s="25">
        <v>0.53</v>
      </c>
      <c r="EF7" s="25">
        <v>0.21</v>
      </c>
      <c r="EG7" s="25">
        <v>0.01</v>
      </c>
      <c r="EH7" s="25">
        <v>0.79</v>
      </c>
      <c r="EI7" s="25">
        <v>0.65</v>
      </c>
      <c r="EJ7" s="25">
        <v>0.52</v>
      </c>
      <c r="EK7" s="25">
        <v>1.48</v>
      </c>
      <c r="EL7" s="25">
        <v>0.45</v>
      </c>
      <c r="EM7" s="25">
        <v>0.35</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110</v>
      </c>
    </row>
    <row r="12" spans="1:144" x14ac:dyDescent="0.15">
      <c r="B12">
        <v>1</v>
      </c>
      <c r="C12">
        <v>1</v>
      </c>
      <c r="D12">
        <v>2</v>
      </c>
      <c r="E12">
        <v>3</v>
      </c>
      <c r="F12">
        <v>4</v>
      </c>
      <c r="G12" t="s">
        <v>111</v>
      </c>
    </row>
    <row r="13" spans="1:144" x14ac:dyDescent="0.15">
      <c r="B13" t="s">
        <v>112</v>
      </c>
      <c r="C13" t="s">
        <v>113</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2023-12-05T01:05:51Z</dcterms:created>
  <dcterms:modified xsi:type="dcterms:W3CDTF">2024-01-29T23:23:09Z</dcterms:modified>
  <cp:category/>
</cp:coreProperties>
</file>