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環境水道課\R５年度\上水道事業_05\調査・照会\R060118_Fwd 【山梨県市町村課：25〆】公営企業に係る経営比較分析表（令和４年度）の分析等について（依頼）\【経営比較分析表】2022_194247_46_010\"/>
    </mc:Choice>
  </mc:AlternateContent>
  <workbookProtection workbookAlgorithmName="SHA-512" workbookHashValue="cPd6m8sinvKSNpwXdJ1lPptYUk0n5CAH+ryLMME+9OSHSejdmP/numaKZXk+GBN3l2vPO5T5nm6Q+0fGwX4vKw==" workbookSaltValue="2to8hLSOcVt6B7k7JXZ67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<sst xmlns="http://schemas.openxmlformats.org/spreadsheetml/2006/main" count="228" uniqueCount="114">
  <si>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</si>
  <si>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</si>
  <si>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</si>
  <si>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</si>
  <si>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</si>
  <si>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</si>
  <si>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</si>
  <si>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</si>
  <si>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</si>
  <si>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</si>
  <si>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</si>
  <si>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</si>
  <si>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</si>
  <si>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</si>
  <si>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</si>
  <si>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</si>
  <si>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</si>
  <si>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</si>
  <si>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</si>
  <si>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</si>
  <si>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</si>
  <si>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</si>
  <si>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</si>
  <si>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</si>
  <si>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</si>
  <si>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</si>
  <si>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</si>
  <si>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</si>
  <si>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</si>
  <si>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</si>
  <si>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</si>
  <si>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</si>
  <si>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</si>
  <si>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</si>
  <si>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</si>
  <si>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</si>
  <si>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</si>
  <si>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</si>
  <si>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</si>
  <si>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</si>
  <si>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</si>
  <si>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</si>
  <si>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</si>
  <si>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</si>
  <si>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</si>
  <si>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</si>
  <si>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</si>
  <si>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</si>
  <si>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</si>
  <si>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</si>
  <si>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</si>
  <si>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</si>
  <si>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</si>
  <si>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</si>
  <si>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</si>
  <si>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</si>
  <si>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</si>
  <si>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</si>
  <si>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</si>
  <si>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</si>
  <si>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</si>
  <si>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</si>
  <si>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</si>
  <si>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</si>
  <si>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</si>
  <si>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</si>
  <si>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</si>
  <si>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</si>
  <si>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</si>
  <si>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</si>
  <si>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</si>
  <si>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</si>
  <si>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</si>
  <si>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</si>
  <si>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</si>
  <si>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</si>
  <si>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</si>
  <si>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</si>
  <si>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</si>
  <si>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</si>
  <si>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</si>
  <si>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</si>
  <si>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</si>
  <si>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</si>
  <si>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</si>
  <si>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</si>
  <si>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</si>
  <si>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</si>
  <si>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</si>
  <si>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</si>
  <si>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</si>
  <si>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</si>
  <si>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</si>
  <si>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忍野村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</si>
  <si>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</si>
  <si>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</si>
  <si>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</si>
  <si>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</si>
  <si>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</si>
  <si>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</si>
  <si>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</si>
  <si>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</si>
  <si>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</si>
  <si>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</si>
  <si>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</si>
  <si>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</si>
  <si>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</si>
  <si>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</si>
  <si>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</si>
  <si>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</si>
  <si>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</si>
  <si>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水道施設及び管路における老朽化率は、類似団体と比較すると低い水準にあるが、法定耐用年数を迎えつつある管路等の更新を、耐震化計画に基づき引き続き実施していく。</t>
    <phoneticPr fontId="4"/>
  </si>
  <si>
    <t>　経営状況は累積欠損金が増加傾向であり、健全とはいえない状況である。料金改定や有収率の向上、管路の老朽化等、課題が多い。
　管路等の老朽化については、耐震化計画に基づき順次実施しているが、このままの経営状況が続くと更新が滞ってしまうことが予想され、安定的な水道水の供給にも支障をきた恐れすがある。
　平成30年度策定の基本計画や令和２年度策定の経営戦略に基づき、アセットマネジメントの要素も加えながら経営改善を図りたい。</t>
    <phoneticPr fontId="4"/>
  </si>
  <si>
    <t>①経常収支比率
 昨年度と同様に一般会計からの基準外繰入金により、若干の黒字となった。しかし、基準外繰入金の比率が高いため縮小していくことが当面の課題といえる。
②累積欠損金比率
 累積欠損金が大きいため健全とはいえない経営状況である。
③流動比率
 類似団体及び全国平均値を下回っているが、支払い能力に問題は無い数値である。しかし、管路更新工事を順次実施しているため、十分な支払い能力を備える必要がある。
④企業債残高対給水収益比率
 現在は０であるが、来年度より管路更新工事を行うため、企業債の借入を行う予定である。
⑤料金回収率
 平均値を下回っており、管路更新工事を踏まえ、安定した事業継続を行うために、更なる費用削減及び料金改定等、財源の確保が必要である。
⑥給水原価
 地下水を原水としており浄水設備が必要ないことから類似団体を下回っているが、近隣市町村と比較すると上回っているため、費用の削減等が必要である。
⑦施設利用率
 数値は横ばいであるが、類似団体を下回っており、将来的に水需要の低下も予想されるため、適切な施設規模を把握していく必要がある。
⑧有収率
 類似団体及び全国平均値と同程度ではあるが、有収率の向上を目指し、漏水調査及び管路更新工事を計画的に実施ていく。</t>
    <rPh sb="138" eb="139">
      <t>シタ</t>
    </rPh>
    <rPh sb="228" eb="231">
      <t>ライネンド</t>
    </rPh>
    <rPh sb="254" eb="256">
      <t>ヨテイ</t>
    </rPh>
    <rPh sb="300" eb="301">
      <t>オコナ</t>
    </rPh>
    <rPh sb="501" eb="504">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</si>
</sst>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AF-49DB-AAEA-63C86C9B7C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0.36</c:v>
                </c:pt>
                <c:pt idx="4">
                  <c:v>0.56999999999999995</c:v>
                </c:pt>
              </c:numCache>
            </c:numRef>
          </c:val>
          <c:smooth val="0"/>
          <c:extLst>
            <c:ext xmlns:c16="http://schemas.microsoft.com/office/drawing/2014/chart" uri="{C3380CC4-5D6E-409C-BE32-E72D297353CC}">
              <c16:uniqueId val="{00000001-E6AF-49DB-AAEA-63C86C9B7C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47.9</c:v>
                </c:pt>
                <c:pt idx="1">
                  <c:v>45.19</c:v>
                </c:pt>
                <c:pt idx="2">
                  <c:v>44.59</c:v>
                </c:pt>
                <c:pt idx="3">
                  <c:v>45.7</c:v>
                </c:pt>
                <c:pt idx="4">
                  <c:v>49.1</c:v>
                </c:pt>
              </c:numCache>
            </c:numRef>
          </c:val>
          <c:extLst>
            <c:ext xmlns:c16="http://schemas.microsoft.com/office/drawing/2014/chart" uri="{C3380CC4-5D6E-409C-BE32-E72D297353CC}">
              <c16:uniqueId val="{00000000-3147-446E-95C1-CA13F3DDD7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50.09</c:v>
                </c:pt>
                <c:pt idx="4">
                  <c:v>50.1</c:v>
                </c:pt>
              </c:numCache>
            </c:numRef>
          </c:val>
          <c:smooth val="0"/>
          <c:extLst>
            <c:ext xmlns:c16="http://schemas.microsoft.com/office/drawing/2014/chart" uri="{C3380CC4-5D6E-409C-BE32-E72D297353CC}">
              <c16:uniqueId val="{00000001-3147-446E-95C1-CA13F3DDD7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77.67</c:v>
                </c:pt>
                <c:pt idx="1">
                  <c:v>78.14</c:v>
                </c:pt>
                <c:pt idx="2">
                  <c:v>78.17</c:v>
                </c:pt>
                <c:pt idx="3">
                  <c:v>77.31</c:v>
                </c:pt>
                <c:pt idx="4">
                  <c:v>77.349999999999994</c:v>
                </c:pt>
              </c:numCache>
            </c:numRef>
          </c:val>
          <c:extLst>
            <c:ext xmlns:c16="http://schemas.microsoft.com/office/drawing/2014/chart" uri="{C3380CC4-5D6E-409C-BE32-E72D297353CC}">
              <c16:uniqueId val="{00000000-D9E0-40BE-9ED1-A8AF6C82D9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77.599999999999994</c:v>
                </c:pt>
                <c:pt idx="4">
                  <c:v>77.3</c:v>
                </c:pt>
              </c:numCache>
            </c:numRef>
          </c:val>
          <c:smooth val="0"/>
          <c:extLst>
            <c:ext xmlns:c16="http://schemas.microsoft.com/office/drawing/2014/chart" uri="{C3380CC4-5D6E-409C-BE32-E72D297353CC}">
              <c16:uniqueId val="{00000001-D9E0-40BE-9ED1-A8AF6C82D9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63.26</c:v>
                </c:pt>
                <c:pt idx="1">
                  <c:v>57.29</c:v>
                </c:pt>
                <c:pt idx="2">
                  <c:v>101.3</c:v>
                </c:pt>
                <c:pt idx="3">
                  <c:v>100.41</c:v>
                </c:pt>
                <c:pt idx="4">
                  <c:v>100.73</c:v>
                </c:pt>
              </c:numCache>
            </c:numRef>
          </c:val>
          <c:extLst>
            <c:ext xmlns:c16="http://schemas.microsoft.com/office/drawing/2014/chart" uri="{C3380CC4-5D6E-409C-BE32-E72D297353CC}">
              <c16:uniqueId val="{00000000-7EFA-4A4A-B997-ECC4D3164E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105.77</c:v>
                </c:pt>
                <c:pt idx="4">
                  <c:v>104.82</c:v>
                </c:pt>
              </c:numCache>
            </c:numRef>
          </c:val>
          <c:smooth val="0"/>
          <c:extLst>
            <c:ext xmlns:c16="http://schemas.microsoft.com/office/drawing/2014/chart" uri="{C3380CC4-5D6E-409C-BE32-E72D297353CC}">
              <c16:uniqueId val="{00000001-7EFA-4A4A-B997-ECC4D3164E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47.21</c:v>
                </c:pt>
                <c:pt idx="1">
                  <c:v>48.94</c:v>
                </c:pt>
                <c:pt idx="2">
                  <c:v>47.65</c:v>
                </c:pt>
                <c:pt idx="3">
                  <c:v>46.2</c:v>
                </c:pt>
                <c:pt idx="4">
                  <c:v>44.78</c:v>
                </c:pt>
              </c:numCache>
            </c:numRef>
          </c:val>
          <c:extLst>
            <c:ext xmlns:c16="http://schemas.microsoft.com/office/drawing/2014/chart" uri="{C3380CC4-5D6E-409C-BE32-E72D297353CC}">
              <c16:uniqueId val="{00000000-13EF-4461-84CD-0E81507DB6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48.41</c:v>
                </c:pt>
                <c:pt idx="4">
                  <c:v>50.02</c:v>
                </c:pt>
              </c:numCache>
            </c:numRef>
          </c:val>
          <c:smooth val="0"/>
          <c:extLst>
            <c:ext xmlns:c16="http://schemas.microsoft.com/office/drawing/2014/chart" uri="{C3380CC4-5D6E-409C-BE32-E72D297353CC}">
              <c16:uniqueId val="{00000001-13EF-4461-84CD-0E81507DB6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07-4839-A0ED-4A223971CC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18.64</c:v>
                </c:pt>
                <c:pt idx="4">
                  <c:v>19.510000000000002</c:v>
                </c:pt>
              </c:numCache>
            </c:numRef>
          </c:val>
          <c:smooth val="0"/>
          <c:extLst>
            <c:ext xmlns:c16="http://schemas.microsoft.com/office/drawing/2014/chart" uri="{C3380CC4-5D6E-409C-BE32-E72D297353CC}">
              <c16:uniqueId val="{00000001-FA07-4839-A0ED-4A223971CC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1394.35</c:v>
                </c:pt>
                <c:pt idx="1">
                  <c:v>1573.2</c:v>
                </c:pt>
                <c:pt idx="2">
                  <c:v>1607.53</c:v>
                </c:pt>
                <c:pt idx="3">
                  <c:v>1586.08</c:v>
                </c:pt>
                <c:pt idx="4">
                  <c:v>1433.03</c:v>
                </c:pt>
              </c:numCache>
            </c:numRef>
          </c:val>
          <c:extLst>
            <c:ext xmlns:c16="http://schemas.microsoft.com/office/drawing/2014/chart" uri="{C3380CC4-5D6E-409C-BE32-E72D297353CC}">
              <c16:uniqueId val="{00000000-379B-4D92-9C6D-B65222D62E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28.03</c:v>
                </c:pt>
                <c:pt idx="4">
                  <c:v>26.73</c:v>
                </c:pt>
              </c:numCache>
            </c:numRef>
          </c:val>
          <c:smooth val="0"/>
          <c:extLst>
            <c:ext xmlns:c16="http://schemas.microsoft.com/office/drawing/2014/chart" uri="{C3380CC4-5D6E-409C-BE32-E72D297353CC}">
              <c16:uniqueId val="{00000001-379B-4D92-9C6D-B65222D62E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3200.45</c:v>
                </c:pt>
                <c:pt idx="1">
                  <c:v>530.46</c:v>
                </c:pt>
                <c:pt idx="2">
                  <c:v>290.35000000000002</c:v>
                </c:pt>
                <c:pt idx="3">
                  <c:v>718.84</c:v>
                </c:pt>
                <c:pt idx="4">
                  <c:v>229.16</c:v>
                </c:pt>
              </c:numCache>
            </c:numRef>
          </c:val>
          <c:extLst>
            <c:ext xmlns:c16="http://schemas.microsoft.com/office/drawing/2014/chart" uri="{C3380CC4-5D6E-409C-BE32-E72D297353CC}">
              <c16:uniqueId val="{00000000-CBA9-4DF5-9B39-E787AA96CE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305.33999999999997</c:v>
                </c:pt>
                <c:pt idx="4">
                  <c:v>310.01</c:v>
                </c:pt>
              </c:numCache>
            </c:numRef>
          </c:val>
          <c:smooth val="0"/>
          <c:extLst>
            <c:ext xmlns:c16="http://schemas.microsoft.com/office/drawing/2014/chart" uri="{C3380CC4-5D6E-409C-BE32-E72D297353CC}">
              <c16:uniqueId val="{00000001-CBA9-4DF5-9B39-E787AA96CE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2D-4C8B-A1CC-01AE287E1E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561.34</c:v>
                </c:pt>
                <c:pt idx="4">
                  <c:v>538.33000000000004</c:v>
                </c:pt>
              </c:numCache>
            </c:numRef>
          </c:val>
          <c:smooth val="0"/>
          <c:extLst>
            <c:ext xmlns:c16="http://schemas.microsoft.com/office/drawing/2014/chart" uri="{C3380CC4-5D6E-409C-BE32-E72D297353CC}">
              <c16:uniqueId val="{00000001-B62D-4C8B-A1CC-01AE287E1E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52.65</c:v>
                </c:pt>
                <c:pt idx="1">
                  <c:v>46.53</c:v>
                </c:pt>
                <c:pt idx="2">
                  <c:v>36.24</c:v>
                </c:pt>
                <c:pt idx="3">
                  <c:v>33.619999999999997</c:v>
                </c:pt>
                <c:pt idx="4">
                  <c:v>34.54</c:v>
                </c:pt>
              </c:numCache>
            </c:numRef>
          </c:val>
          <c:extLst>
            <c:ext xmlns:c16="http://schemas.microsoft.com/office/drawing/2014/chart" uri="{C3380CC4-5D6E-409C-BE32-E72D297353CC}">
              <c16:uniqueId val="{00000000-22AD-4FEC-808F-AF89E0D6B36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84.82</c:v>
                </c:pt>
                <c:pt idx="4">
                  <c:v>82.29</c:v>
                </c:pt>
              </c:numCache>
            </c:numRef>
          </c:val>
          <c:smooth val="0"/>
          <c:extLst>
            <c:ext xmlns:c16="http://schemas.microsoft.com/office/drawing/2014/chart" uri="{C3380CC4-5D6E-409C-BE32-E72D297353CC}">
              <c16:uniqueId val="{00000001-22AD-4FEC-808F-AF89E0D6B36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140.25</c:v>
                </c:pt>
                <c:pt idx="1">
                  <c:v>158.76</c:v>
                </c:pt>
                <c:pt idx="2">
                  <c:v>202.01</c:v>
                </c:pt>
                <c:pt idx="3">
                  <c:v>216.05</c:v>
                </c:pt>
                <c:pt idx="4">
                  <c:v>214.91</c:v>
                </c:pt>
              </c:numCache>
            </c:numRef>
          </c:val>
          <c:extLst>
            <c:ext xmlns:c16="http://schemas.microsoft.com/office/drawing/2014/chart" uri="{C3380CC4-5D6E-409C-BE32-E72D297353CC}">
              <c16:uniqueId val="{00000000-B1E1-479B-896F-391BC3F200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224.82</c:v>
                </c:pt>
                <c:pt idx="4">
                  <c:v>230.85</c:v>
                </c:pt>
              </c:numCache>
            </c:numRef>
          </c:val>
          <c:smooth val="0"/>
          <c:extLst>
            <c:ext xmlns:c16="http://schemas.microsoft.com/office/drawing/2014/chart" uri="{C3380CC4-5D6E-409C-BE32-E72D297353CC}">
              <c16:uniqueId val="{00000001-B1E1-479B-896F-391BC3F200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4" zoomScaleNormal="100" zoomScaleSheetLayoutView="100" workbookViewId="0">
      <selection activeCell="J11" sqref="J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忍野村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9799</v>
      </c>
      <c r="AM8" s="45"/>
      <c r="AN8" s="45"/>
      <c r="AO8" s="45"/>
      <c r="AP8" s="45"/>
      <c r="AQ8" s="45"/>
      <c r="AR8" s="45"/>
      <c r="AS8" s="45"/>
      <c r="AT8" s="46">
        <f>データ!$S$6</f>
        <v>25.05</v>
      </c>
      <c r="AU8" s="47"/>
      <c r="AV8" s="47"/>
      <c r="AW8" s="47"/>
      <c r="AX8" s="47"/>
      <c r="AY8" s="47"/>
      <c r="AZ8" s="47"/>
      <c r="BA8" s="47"/>
      <c r="BB8" s="48">
        <f>データ!$T$6</f>
        <v>391.18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93.88</v>
      </c>
      <c r="J10" s="47"/>
      <c r="K10" s="47"/>
      <c r="L10" s="47"/>
      <c r="M10" s="47"/>
      <c r="N10" s="47"/>
      <c r="O10" s="81"/>
      <c r="P10" s="48">
        <f>データ!$P$6</f>
        <v>53.85</v>
      </c>
      <c r="Q10" s="48"/>
      <c r="R10" s="48"/>
      <c r="S10" s="48"/>
      <c r="T10" s="48"/>
      <c r="U10" s="48"/>
      <c r="V10" s="48"/>
      <c r="W10" s="45">
        <f>データ!$Q$6</f>
        <v>1100</v>
      </c>
      <c r="X10" s="45"/>
      <c r="Y10" s="45"/>
      <c r="Z10" s="45"/>
      <c r="AA10" s="45"/>
      <c r="AB10" s="45"/>
      <c r="AC10" s="45"/>
      <c r="AD10" s="2"/>
      <c r="AE10" s="2"/>
      <c r="AF10" s="2"/>
      <c r="AG10" s="2"/>
      <c r="AH10" s="2"/>
      <c r="AI10" s="2"/>
      <c r="AJ10" s="2"/>
      <c r="AK10" s="2"/>
      <c r="AL10" s="45">
        <f>データ!$U$6</f>
        <v>5250</v>
      </c>
      <c r="AM10" s="45"/>
      <c r="AN10" s="45"/>
      <c r="AO10" s="45"/>
      <c r="AP10" s="45"/>
      <c r="AQ10" s="45"/>
      <c r="AR10" s="45"/>
      <c r="AS10" s="45"/>
      <c r="AT10" s="46">
        <f>データ!$V$6</f>
        <v>8.0500000000000007</v>
      </c>
      <c r="AU10" s="47"/>
      <c r="AV10" s="47"/>
      <c r="AW10" s="47"/>
      <c r="AX10" s="47"/>
      <c r="AY10" s="47"/>
      <c r="AZ10" s="47"/>
      <c r="BA10" s="47"/>
      <c r="BB10" s="48">
        <f>データ!$W$6</f>
        <v>652.16999999999996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JO4zzJ/mq5rG222mK6lbprqVaJOO5LsPe+BAS9ps17M9Dv8EQsVjyqlIGTEGGMWSTsxIPgIe6yleADhWsvD/g==" saltValue="DGDim+stVkmeIgcc9+IAY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194247</v>
      </c>
      <c r="D6" s="20">
        <f t="shared" si="3"/>
        <v>46</v>
      </c>
      <c r="E6" s="20">
        <f t="shared" si="3"/>
        <v>1</v>
      </c>
      <c r="F6" s="20">
        <f t="shared" si="3"/>
        <v>0</v>
      </c>
      <c r="G6" s="20">
        <f t="shared" si="3"/>
        <v>1</v>
      </c>
      <c r="H6" s="20" t="str">
        <f t="shared" si="3"/>
        <v>山梨県　忍野村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93.88</v>
      </c>
      <c r="P6" s="21">
        <f t="shared" si="3"/>
        <v>53.85</v>
      </c>
      <c r="Q6" s="21">
        <f t="shared" si="3"/>
        <v>1100</v>
      </c>
      <c r="R6" s="21">
        <f t="shared" si="3"/>
        <v>9799</v>
      </c>
      <c r="S6" s="21">
        <f t="shared" si="3"/>
        <v>25.05</v>
      </c>
      <c r="T6" s="21">
        <f t="shared" si="3"/>
        <v>391.18</v>
      </c>
      <c r="U6" s="21">
        <f t="shared" si="3"/>
        <v>5250</v>
      </c>
      <c r="V6" s="21">
        <f t="shared" si="3"/>
        <v>8.0500000000000007</v>
      </c>
      <c r="W6" s="21">
        <f t="shared" si="3"/>
        <v>652.16999999999996</v>
      </c>
      <c r="X6" s="22">
        <f>IF(X7="",NA(),X7)</f>
        <v>63.26</v>
      </c>
      <c r="Y6" s="22">
        <f t="shared" ref="Y6:AG6" si="4">IF(Y7="",NA(),Y7)</f>
        <v>57.29</v>
      </c>
      <c r="Z6" s="22">
        <f t="shared" si="4"/>
        <v>101.3</v>
      </c>
      <c r="AA6" s="22">
        <f t="shared" si="4"/>
        <v>100.41</v>
      </c>
      <c r="AB6" s="22">
        <f t="shared" si="4"/>
        <v>100.73</v>
      </c>
      <c r="AC6" s="22">
        <f t="shared" si="4"/>
        <v>107.64</v>
      </c>
      <c r="AD6" s="22">
        <f t="shared" si="4"/>
        <v>108.22</v>
      </c>
      <c r="AE6" s="22">
        <f t="shared" si="4"/>
        <v>114.22</v>
      </c>
      <c r="AF6" s="22">
        <f t="shared" si="4"/>
        <v>105.77</v>
      </c>
      <c r="AG6" s="22">
        <f t="shared" si="4"/>
        <v>104.82</v>
      </c>
      <c r="AH6" s="21" t="str">
        <f>IF(AH7="","",IF(AH7="-","【-】","【"&amp;SUBSTITUTE(TEXT(AH7,"#,##0.00"),"-","△")&amp;"】"))</f>
        <v>【108.70】</v>
      </c>
      <c r="AI6" s="22">
        <f>IF(AI7="",NA(),AI7)</f>
        <v>1394.35</v>
      </c>
      <c r="AJ6" s="22">
        <f t="shared" ref="AJ6:AR6" si="5">IF(AJ7="",NA(),AJ7)</f>
        <v>1573.2</v>
      </c>
      <c r="AK6" s="22">
        <f t="shared" si="5"/>
        <v>1607.53</v>
      </c>
      <c r="AL6" s="22">
        <f t="shared" si="5"/>
        <v>1586.08</v>
      </c>
      <c r="AM6" s="22">
        <f t="shared" si="5"/>
        <v>1433.03</v>
      </c>
      <c r="AN6" s="22">
        <f t="shared" si="5"/>
        <v>30.84</v>
      </c>
      <c r="AO6" s="22">
        <f t="shared" si="5"/>
        <v>25.29</v>
      </c>
      <c r="AP6" s="22">
        <f t="shared" si="5"/>
        <v>22.71</v>
      </c>
      <c r="AQ6" s="22">
        <f t="shared" si="5"/>
        <v>28.03</v>
      </c>
      <c r="AR6" s="22">
        <f t="shared" si="5"/>
        <v>26.73</v>
      </c>
      <c r="AS6" s="21" t="str">
        <f>IF(AS7="","",IF(AS7="-","【-】","【"&amp;SUBSTITUTE(TEXT(AS7,"#,##0.00"),"-","△")&amp;"】"))</f>
        <v>【1.34】</v>
      </c>
      <c r="AT6" s="22">
        <f>IF(AT7="",NA(),AT7)</f>
        <v>3200.45</v>
      </c>
      <c r="AU6" s="22">
        <f t="shared" ref="AU6:BC6" si="6">IF(AU7="",NA(),AU7)</f>
        <v>530.46</v>
      </c>
      <c r="AV6" s="22">
        <f t="shared" si="6"/>
        <v>290.35000000000002</v>
      </c>
      <c r="AW6" s="22">
        <f t="shared" si="6"/>
        <v>718.84</v>
      </c>
      <c r="AX6" s="22">
        <f t="shared" si="6"/>
        <v>229.16</v>
      </c>
      <c r="AY6" s="22">
        <f t="shared" si="6"/>
        <v>450.54</v>
      </c>
      <c r="AZ6" s="22">
        <f t="shared" si="6"/>
        <v>348.88</v>
      </c>
      <c r="BA6" s="22">
        <f t="shared" si="6"/>
        <v>381.07</v>
      </c>
      <c r="BB6" s="22">
        <f t="shared" si="6"/>
        <v>305.33999999999997</v>
      </c>
      <c r="BC6" s="22">
        <f t="shared" si="6"/>
        <v>310.01</v>
      </c>
      <c r="BD6" s="21" t="str">
        <f>IF(BD7="","",IF(BD7="-","【-】","【"&amp;SUBSTITUTE(TEXT(BD7,"#,##0.00"),"-","△")&amp;"】"))</f>
        <v>【252.29】</v>
      </c>
      <c r="BE6" s="21">
        <f>IF(BE7="",NA(),BE7)</f>
        <v>0</v>
      </c>
      <c r="BF6" s="21">
        <f t="shared" ref="BF6:BN6" si="7">IF(BF7="",NA(),BF7)</f>
        <v>0</v>
      </c>
      <c r="BG6" s="21">
        <f t="shared" si="7"/>
        <v>0</v>
      </c>
      <c r="BH6" s="21">
        <f t="shared" si="7"/>
        <v>0</v>
      </c>
      <c r="BI6" s="21">
        <f t="shared" si="7"/>
        <v>0</v>
      </c>
      <c r="BJ6" s="22">
        <f t="shared" si="7"/>
        <v>496.56</v>
      </c>
      <c r="BK6" s="22">
        <f t="shared" si="7"/>
        <v>540.38</v>
      </c>
      <c r="BL6" s="22">
        <f t="shared" si="7"/>
        <v>556.47</v>
      </c>
      <c r="BM6" s="22">
        <f t="shared" si="7"/>
        <v>561.34</v>
      </c>
      <c r="BN6" s="22">
        <f t="shared" si="7"/>
        <v>538.33000000000004</v>
      </c>
      <c r="BO6" s="21" t="str">
        <f>IF(BO7="","",IF(BO7="-","【-】","【"&amp;SUBSTITUTE(TEXT(BO7,"#,##0.00"),"-","△")&amp;"】"))</f>
        <v>【268.07】</v>
      </c>
      <c r="BP6" s="22">
        <f>IF(BP7="",NA(),BP7)</f>
        <v>52.65</v>
      </c>
      <c r="BQ6" s="22">
        <f t="shared" ref="BQ6:BY6" si="8">IF(BQ7="",NA(),BQ7)</f>
        <v>46.53</v>
      </c>
      <c r="BR6" s="22">
        <f t="shared" si="8"/>
        <v>36.24</v>
      </c>
      <c r="BS6" s="22">
        <f t="shared" si="8"/>
        <v>33.619999999999997</v>
      </c>
      <c r="BT6" s="22">
        <f t="shared" si="8"/>
        <v>34.54</v>
      </c>
      <c r="BU6" s="22">
        <f t="shared" si="8"/>
        <v>84.9</v>
      </c>
      <c r="BV6" s="22">
        <f t="shared" si="8"/>
        <v>83.22</v>
      </c>
      <c r="BW6" s="22">
        <f t="shared" si="8"/>
        <v>78.67</v>
      </c>
      <c r="BX6" s="22">
        <f t="shared" si="8"/>
        <v>84.82</v>
      </c>
      <c r="BY6" s="22">
        <f t="shared" si="8"/>
        <v>82.29</v>
      </c>
      <c r="BZ6" s="21" t="str">
        <f>IF(BZ7="","",IF(BZ7="-","【-】","【"&amp;SUBSTITUTE(TEXT(BZ7,"#,##0.00"),"-","△")&amp;"】"))</f>
        <v>【97.47】</v>
      </c>
      <c r="CA6" s="22">
        <f>IF(CA7="",NA(),CA7)</f>
        <v>140.25</v>
      </c>
      <c r="CB6" s="22">
        <f t="shared" ref="CB6:CJ6" si="9">IF(CB7="",NA(),CB7)</f>
        <v>158.76</v>
      </c>
      <c r="CC6" s="22">
        <f t="shared" si="9"/>
        <v>202.01</v>
      </c>
      <c r="CD6" s="22">
        <f t="shared" si="9"/>
        <v>216.05</v>
      </c>
      <c r="CE6" s="22">
        <f t="shared" si="9"/>
        <v>214.91</v>
      </c>
      <c r="CF6" s="22">
        <f t="shared" si="9"/>
        <v>231.9</v>
      </c>
      <c r="CG6" s="22">
        <f t="shared" si="9"/>
        <v>234.17</v>
      </c>
      <c r="CH6" s="22">
        <f t="shared" si="9"/>
        <v>257.95</v>
      </c>
      <c r="CI6" s="22">
        <f t="shared" si="9"/>
        <v>224.82</v>
      </c>
      <c r="CJ6" s="22">
        <f t="shared" si="9"/>
        <v>230.85</v>
      </c>
      <c r="CK6" s="21" t="str">
        <f>IF(CK7="","",IF(CK7="-","【-】","【"&amp;SUBSTITUTE(TEXT(CK7,"#,##0.00"),"-","△")&amp;"】"))</f>
        <v>【174.75】</v>
      </c>
      <c r="CL6" s="22">
        <f>IF(CL7="",NA(),CL7)</f>
        <v>47.9</v>
      </c>
      <c r="CM6" s="22">
        <f t="shared" ref="CM6:CU6" si="10">IF(CM7="",NA(),CM7)</f>
        <v>45.19</v>
      </c>
      <c r="CN6" s="22">
        <f t="shared" si="10"/>
        <v>44.59</v>
      </c>
      <c r="CO6" s="22">
        <f t="shared" si="10"/>
        <v>45.7</v>
      </c>
      <c r="CP6" s="22">
        <f t="shared" si="10"/>
        <v>49.1</v>
      </c>
      <c r="CQ6" s="22">
        <f t="shared" si="10"/>
        <v>39.61</v>
      </c>
      <c r="CR6" s="22">
        <f t="shared" si="10"/>
        <v>41.06</v>
      </c>
      <c r="CS6" s="22">
        <f t="shared" si="10"/>
        <v>39.94</v>
      </c>
      <c r="CT6" s="22">
        <f t="shared" si="10"/>
        <v>50.09</v>
      </c>
      <c r="CU6" s="22">
        <f t="shared" si="10"/>
        <v>50.1</v>
      </c>
      <c r="CV6" s="21" t="str">
        <f>IF(CV7="","",IF(CV7="-","【-】","【"&amp;SUBSTITUTE(TEXT(CV7,"#,##0.00"),"-","△")&amp;"】"))</f>
        <v>【59.97】</v>
      </c>
      <c r="CW6" s="22">
        <f>IF(CW7="",NA(),CW7)</f>
        <v>77.67</v>
      </c>
      <c r="CX6" s="22">
        <f t="shared" ref="CX6:DF6" si="11">IF(CX7="",NA(),CX7)</f>
        <v>78.14</v>
      </c>
      <c r="CY6" s="22">
        <f t="shared" si="11"/>
        <v>78.17</v>
      </c>
      <c r="CZ6" s="22">
        <f t="shared" si="11"/>
        <v>77.31</v>
      </c>
      <c r="DA6" s="22">
        <f t="shared" si="11"/>
        <v>77.349999999999994</v>
      </c>
      <c r="DB6" s="22">
        <f t="shared" si="11"/>
        <v>72.959999999999994</v>
      </c>
      <c r="DC6" s="22">
        <f t="shared" si="11"/>
        <v>72.42</v>
      </c>
      <c r="DD6" s="22">
        <f t="shared" si="11"/>
        <v>69.41</v>
      </c>
      <c r="DE6" s="22">
        <f t="shared" si="11"/>
        <v>77.599999999999994</v>
      </c>
      <c r="DF6" s="22">
        <f t="shared" si="11"/>
        <v>77.3</v>
      </c>
      <c r="DG6" s="21" t="str">
        <f>IF(DG7="","",IF(DG7="-","【-】","【"&amp;SUBSTITUTE(TEXT(DG7,"#,##0.00"),"-","△")&amp;"】"))</f>
        <v>【89.76】</v>
      </c>
      <c r="DH6" s="22">
        <f>IF(DH7="",NA(),DH7)</f>
        <v>47.21</v>
      </c>
      <c r="DI6" s="22">
        <f t="shared" ref="DI6:DQ6" si="12">IF(DI7="",NA(),DI7)</f>
        <v>48.94</v>
      </c>
      <c r="DJ6" s="22">
        <f t="shared" si="12"/>
        <v>47.65</v>
      </c>
      <c r="DK6" s="22">
        <f t="shared" si="12"/>
        <v>46.2</v>
      </c>
      <c r="DL6" s="22">
        <f t="shared" si="12"/>
        <v>44.78</v>
      </c>
      <c r="DM6" s="22">
        <f t="shared" si="12"/>
        <v>54.09</v>
      </c>
      <c r="DN6" s="22">
        <f t="shared" si="12"/>
        <v>52.73</v>
      </c>
      <c r="DO6" s="22">
        <f t="shared" si="12"/>
        <v>53.25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18.68</v>
      </c>
      <c r="DY6" s="22">
        <f t="shared" si="13"/>
        <v>19.91</v>
      </c>
      <c r="DZ6" s="22">
        <f t="shared" si="13"/>
        <v>23.02</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0.32</v>
      </c>
      <c r="EJ6" s="22">
        <f t="shared" si="14"/>
        <v>0.81</v>
      </c>
      <c r="EK6" s="22">
        <f t="shared" si="14"/>
        <v>0.38</v>
      </c>
      <c r="EL6" s="22">
        <f t="shared" si="14"/>
        <v>0.36</v>
      </c>
      <c r="EM6" s="22">
        <f t="shared" si="14"/>
        <v>0.56999999999999995</v>
      </c>
      <c r="EN6" s="21" t="str">
        <f>IF(EN7="","",IF(EN7="-","【-】","【"&amp;SUBSTITUTE(TEXT(EN7,"#,##0.00"),"-","△")&amp;"】"))</f>
        <v>【0.67】</v>
      </c>
    </row>
    <row r="7" spans="1:144" s="23" customFormat="1" x14ac:dyDescent="0.15">
      <c r="A7" s="15"/>
      <c r="B7" s="24">
        <v>2022</v>
      </c>
      <c r="C7" s="24">
        <v>194247</v>
      </c>
      <c r="D7" s="24">
        <v>46</v>
      </c>
      <c r="E7" s="24">
        <v>1</v>
      </c>
      <c r="F7" s="24">
        <v>0</v>
      </c>
      <c r="G7" s="24">
        <v>1</v>
      </c>
      <c r="H7" s="24" t="s">
        <v>93</v>
      </c>
      <c r="I7" s="24" t="s">
        <v>94</v>
      </c>
      <c r="J7" s="24" t="s">
        <v>95</v>
      </c>
      <c r="K7" s="24" t="s">
        <v>96</v>
      </c>
      <c r="L7" s="24" t="s">
        <v>97</v>
      </c>
      <c r="M7" s="24" t="s">
        <v>98</v>
      </c>
      <c r="N7" s="25" t="s">
        <v>99</v>
      </c>
      <c r="O7" s="25">
        <v>93.88</v>
      </c>
      <c r="P7" s="25">
        <v>53.85</v>
      </c>
      <c r="Q7" s="25">
        <v>1100</v>
      </c>
      <c r="R7" s="25">
        <v>9799</v>
      </c>
      <c r="S7" s="25">
        <v>25.05</v>
      </c>
      <c r="T7" s="25">
        <v>391.18</v>
      </c>
      <c r="U7" s="25">
        <v>5250</v>
      </c>
      <c r="V7" s="25">
        <v>8.0500000000000007</v>
      </c>
      <c r="W7" s="25">
        <v>652.16999999999996</v>
      </c>
      <c r="X7" s="25">
        <v>63.26</v>
      </c>
      <c r="Y7" s="25">
        <v>57.29</v>
      </c>
      <c r="Z7" s="25">
        <v>101.3</v>
      </c>
      <c r="AA7" s="25">
        <v>100.41</v>
      </c>
      <c r="AB7" s="25">
        <v>100.73</v>
      </c>
      <c r="AC7" s="25">
        <v>107.64</v>
      </c>
      <c r="AD7" s="25">
        <v>108.22</v>
      </c>
      <c r="AE7" s="25">
        <v>114.22</v>
      </c>
      <c r="AF7" s="25">
        <v>105.77</v>
      </c>
      <c r="AG7" s="25">
        <v>104.82</v>
      </c>
      <c r="AH7" s="25">
        <v>108.7</v>
      </c>
      <c r="AI7" s="25">
        <v>1394.35</v>
      </c>
      <c r="AJ7" s="25">
        <v>1573.2</v>
      </c>
      <c r="AK7" s="25">
        <v>1607.53</v>
      </c>
      <c r="AL7" s="25">
        <v>1586.08</v>
      </c>
      <c r="AM7" s="25">
        <v>1433.03</v>
      </c>
      <c r="AN7" s="25">
        <v>30.84</v>
      </c>
      <c r="AO7" s="25">
        <v>25.29</v>
      </c>
      <c r="AP7" s="25">
        <v>22.71</v>
      </c>
      <c r="AQ7" s="25">
        <v>28.03</v>
      </c>
      <c r="AR7" s="25">
        <v>26.73</v>
      </c>
      <c r="AS7" s="25">
        <v>1.34</v>
      </c>
      <c r="AT7" s="25">
        <v>3200.45</v>
      </c>
      <c r="AU7" s="25">
        <v>530.46</v>
      </c>
      <c r="AV7" s="25">
        <v>290.35000000000002</v>
      </c>
      <c r="AW7" s="25">
        <v>718.84</v>
      </c>
      <c r="AX7" s="25">
        <v>229.16</v>
      </c>
      <c r="AY7" s="25">
        <v>450.54</v>
      </c>
      <c r="AZ7" s="25">
        <v>348.88</v>
      </c>
      <c r="BA7" s="25">
        <v>381.07</v>
      </c>
      <c r="BB7" s="25">
        <v>305.33999999999997</v>
      </c>
      <c r="BC7" s="25">
        <v>310.01</v>
      </c>
      <c r="BD7" s="25">
        <v>252.29</v>
      </c>
      <c r="BE7" s="25">
        <v>0</v>
      </c>
      <c r="BF7" s="25">
        <v>0</v>
      </c>
      <c r="BG7" s="25">
        <v>0</v>
      </c>
      <c r="BH7" s="25">
        <v>0</v>
      </c>
      <c r="BI7" s="25">
        <v>0</v>
      </c>
      <c r="BJ7" s="25">
        <v>496.56</v>
      </c>
      <c r="BK7" s="25">
        <v>540.38</v>
      </c>
      <c r="BL7" s="25">
        <v>556.47</v>
      </c>
      <c r="BM7" s="25">
        <v>561.34</v>
      </c>
      <c r="BN7" s="25">
        <v>538.33000000000004</v>
      </c>
      <c r="BO7" s="25">
        <v>268.07</v>
      </c>
      <c r="BP7" s="25">
        <v>52.65</v>
      </c>
      <c r="BQ7" s="25">
        <v>46.53</v>
      </c>
      <c r="BR7" s="25">
        <v>36.24</v>
      </c>
      <c r="BS7" s="25">
        <v>33.619999999999997</v>
      </c>
      <c r="BT7" s="25">
        <v>34.54</v>
      </c>
      <c r="BU7" s="25">
        <v>84.9</v>
      </c>
      <c r="BV7" s="25">
        <v>83.22</v>
      </c>
      <c r="BW7" s="25">
        <v>78.67</v>
      </c>
      <c r="BX7" s="25">
        <v>84.82</v>
      </c>
      <c r="BY7" s="25">
        <v>82.29</v>
      </c>
      <c r="BZ7" s="25">
        <v>97.47</v>
      </c>
      <c r="CA7" s="25">
        <v>140.25</v>
      </c>
      <c r="CB7" s="25">
        <v>158.76</v>
      </c>
      <c r="CC7" s="25">
        <v>202.01</v>
      </c>
      <c r="CD7" s="25">
        <v>216.05</v>
      </c>
      <c r="CE7" s="25">
        <v>214.91</v>
      </c>
      <c r="CF7" s="25">
        <v>231.9</v>
      </c>
      <c r="CG7" s="25">
        <v>234.17</v>
      </c>
      <c r="CH7" s="25">
        <v>257.95</v>
      </c>
      <c r="CI7" s="25">
        <v>224.82</v>
      </c>
      <c r="CJ7" s="25">
        <v>230.85</v>
      </c>
      <c r="CK7" s="25">
        <v>174.75</v>
      </c>
      <c r="CL7" s="25">
        <v>47.9</v>
      </c>
      <c r="CM7" s="25">
        <v>45.19</v>
      </c>
      <c r="CN7" s="25">
        <v>44.59</v>
      </c>
      <c r="CO7" s="25">
        <v>45.7</v>
      </c>
      <c r="CP7" s="25">
        <v>49.1</v>
      </c>
      <c r="CQ7" s="25">
        <v>39.61</v>
      </c>
      <c r="CR7" s="25">
        <v>41.06</v>
      </c>
      <c r="CS7" s="25">
        <v>39.94</v>
      </c>
      <c r="CT7" s="25">
        <v>50.09</v>
      </c>
      <c r="CU7" s="25">
        <v>50.1</v>
      </c>
      <c r="CV7" s="25">
        <v>59.97</v>
      </c>
      <c r="CW7" s="25">
        <v>77.67</v>
      </c>
      <c r="CX7" s="25">
        <v>78.14</v>
      </c>
      <c r="CY7" s="25">
        <v>78.17</v>
      </c>
      <c r="CZ7" s="25">
        <v>77.31</v>
      </c>
      <c r="DA7" s="25">
        <v>77.349999999999994</v>
      </c>
      <c r="DB7" s="25">
        <v>72.959999999999994</v>
      </c>
      <c r="DC7" s="25">
        <v>72.42</v>
      </c>
      <c r="DD7" s="25">
        <v>69.41</v>
      </c>
      <c r="DE7" s="25">
        <v>77.599999999999994</v>
      </c>
      <c r="DF7" s="25">
        <v>77.3</v>
      </c>
      <c r="DG7" s="25">
        <v>89.76</v>
      </c>
      <c r="DH7" s="25">
        <v>47.21</v>
      </c>
      <c r="DI7" s="25">
        <v>48.94</v>
      </c>
      <c r="DJ7" s="25">
        <v>47.65</v>
      </c>
      <c r="DK7" s="25">
        <v>46.2</v>
      </c>
      <c r="DL7" s="25">
        <v>44.78</v>
      </c>
      <c r="DM7" s="25">
        <v>54.09</v>
      </c>
      <c r="DN7" s="25">
        <v>52.73</v>
      </c>
      <c r="DO7" s="25">
        <v>53.25</v>
      </c>
      <c r="DP7" s="25">
        <v>48.41</v>
      </c>
      <c r="DQ7" s="25">
        <v>50.02</v>
      </c>
      <c r="DR7" s="25">
        <v>51.51</v>
      </c>
      <c r="DS7" s="25">
        <v>0</v>
      </c>
      <c r="DT7" s="25">
        <v>0</v>
      </c>
      <c r="DU7" s="25">
        <v>0</v>
      </c>
      <c r="DV7" s="25">
        <v>0</v>
      </c>
      <c r="DW7" s="25">
        <v>0</v>
      </c>
      <c r="DX7" s="25">
        <v>18.68</v>
      </c>
      <c r="DY7" s="25">
        <v>19.91</v>
      </c>
      <c r="DZ7" s="25">
        <v>23.02</v>
      </c>
      <c r="EA7" s="25">
        <v>18.64</v>
      </c>
      <c r="EB7" s="25">
        <v>19.510000000000002</v>
      </c>
      <c r="EC7" s="25">
        <v>23.75</v>
      </c>
      <c r="ED7" s="25">
        <v>0</v>
      </c>
      <c r="EE7" s="25">
        <v>0</v>
      </c>
      <c r="EF7" s="25">
        <v>0</v>
      </c>
      <c r="EG7" s="25">
        <v>0</v>
      </c>
      <c r="EH7" s="25">
        <v>0</v>
      </c>
      <c r="EI7" s="25">
        <v>0.32</v>
      </c>
      <c r="EJ7" s="25">
        <v>0.81</v>
      </c>
      <c r="EK7" s="25">
        <v>0.38</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a3603t</cp:lastModifiedBy>
  <dcterms:created xsi:type="dcterms:W3CDTF">2023-12-05T00:53:44Z</dcterms:created>
  <dcterms:modified xsi:type="dcterms:W3CDTF">2024-01-30T03:09:21Z</dcterms:modified>
  <cp:category/>
</cp:coreProperties>
</file>