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68a001\共有データ\10上下水道課\D　下水道担当\庁内\令和5年度\財務課\財政担当\市町村課\調査\【山梨県市町村課：2.5〆】公営企業に係る経営比較分析表（令和４年度）の分析等について（依頼）\"/>
    </mc:Choice>
  </mc:AlternateContent>
  <workbookProtection workbookAlgorithmName="SHA-512" workbookHashValue="fhx5ynVtE24k9Cxt/L7ElX0ML0hy2mdMJEcLIstX9L+4vj3Ksx5PNep6usa8B70E4/yvPzwACTgPnPvTYvGEpQ==" workbookSaltValue="v/cZEtKzchPtCcoEu8lNrg==" workbookSpinCount="100000" lockStructure="1"/>
  <bookViews>
    <workbookView xWindow="22935" yWindow="-2430" windowWidth="30930" windowHeight="16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<sst xmlns="http://schemas.openxmlformats.org/spreadsheetml/2006/main" count="236" uniqueCount="121">
  <si>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</si>
  <si>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</si>
  <si>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</si>
  <si>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</si>
  <si>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</si>
  <si>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</si>
  <si>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</si>
  <si>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</si>
  <si>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</si>
  <si>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</si>
  <si>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</si>
  <si>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</si>
  <si>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</si>
  <si>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</si>
  <si>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</si>
  <si>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</si>
  <si>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</si>
  <si>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</si>
  <si>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</si>
  <si>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</si>
  <si>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</si>
  <si>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</si>
  <si>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</si>
  <si>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</si>
  <si>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</si>
  <si>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</si>
  <si>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</si>
  <si>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</si>
  <si>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</si>
  <si>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</si>
  <si>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</si>
  <si>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</si>
  <si>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</si>
  <si>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</si>
  <si>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</si>
  <si>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</si>
  <si>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</si>
  <si>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</si>
  <si>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</si>
  <si>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</si>
  <si>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</si>
  <si>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</si>
  <si>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</si>
  <si>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</si>
  <si>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</si>
  <si>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</si>
  <si>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</si>
  <si>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</si>
  <si>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</si>
  <si>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</si>
  <si>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</si>
  <si>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</si>
  <si>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</si>
  <si>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</si>
  <si>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</si>
  <si>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</si>
  <si>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</si>
  <si>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</si>
  <si>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</si>
  <si>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</si>
  <si>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</si>
  <si>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</si>
  <si>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</si>
  <si>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</si>
  <si>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</si>
  <si>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</si>
  <si>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</si>
  <si>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</si>
  <si>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</si>
  <si>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</si>
  <si>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</si>
  <si>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</si>
  <si>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</si>
  <si>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</si>
  <si>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</si>
  <si>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</si>
  <si>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</si>
  <si>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</si>
  <si>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</si>
  <si>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</si>
  <si>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</si>
  <si>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</si>
  <si>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</si>
  <si>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</si>
  <si>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</si>
  <si>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</si>
  <si>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</si>
  <si>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</si>
  <si>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</si>
  <si>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</si>
  <si>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</si>
  <si>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</si>
  <si>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</si>
  <si>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</si>
  <si>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</si>
  <si>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</si>
  <si>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</si>
  <si>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</si>
  <si>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</si>
  <si>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</si>
  <si>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</si>
  <si>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</si>
  <si>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</si>
  <si>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</si>
  <si>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</si>
  <si>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</si>
  <si>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</si>
  <si>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</si>
  <si>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</si>
  <si>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</si>
  <si>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</si>
  <si>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</si>
  <si>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</si>
  <si>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</si>
  <si>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</si>
  <si>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</si>
  <si>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</si>
  <si>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</si>
  <si>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及び効率性について、現在使用料以外の収入がないことから、区域内の世帯数（人口）の減少により収入が減っていくなか、維持管理の効率化を図る必要がある。また、経営戦略により中長期的に持続可能な経営ができるよう計画的な投資を行っていく。
・老朽化対策については、供用開始から２６年経過していることから、機械設備の更新及び管渠の老朽化が考えられるので、平成２９年度に最適整備構想を策定した。大規模な修繕改築が発生しないよう、常時、維持管理を適切に行っていく必要がある。
・今後、施設の老朽化が進む中、経営の健全性および効率性を鑑み、新たな施設整備を考えていく必要がある。</t>
    <rPh sb="1" eb="3">
      <t>ケイエイ</t>
    </rPh>
    <rPh sb="52" eb="54">
      <t>シュウニュウ</t>
    </rPh>
    <rPh sb="55" eb="56">
      <t>ヘ</t>
    </rPh>
    <rPh sb="90" eb="94">
      <t>チュウチョウキテキ</t>
    </rPh>
    <rPh sb="95" eb="97">
      <t>ジゾク</t>
    </rPh>
    <rPh sb="97" eb="99">
      <t>カノウ</t>
    </rPh>
    <rPh sb="108" eb="111">
      <t>ケイカクテキ</t>
    </rPh>
    <rPh sb="112" eb="114">
      <t>トウシ</t>
    </rPh>
    <rPh sb="115" eb="116">
      <t>オコナ</t>
    </rPh>
    <rPh sb="178" eb="180">
      <t>ヘイセイ</t>
    </rPh>
    <rPh sb="182" eb="184">
      <t>ネンド</t>
    </rPh>
    <rPh sb="185" eb="187">
      <t>サイテキ</t>
    </rPh>
    <rPh sb="187" eb="189">
      <t>セイビ</t>
    </rPh>
    <rPh sb="189" eb="191">
      <t>コウソウ</t>
    </rPh>
    <rPh sb="192" eb="194">
      <t>サクテイ</t>
    </rPh>
    <rPh sb="197" eb="200">
      <t>ダイキボ</t>
    </rPh>
    <rPh sb="201" eb="205">
      <t>シュウゼンカイチク</t>
    </rPh>
    <rPh sb="206" eb="208">
      <t>ハッセイ</t>
    </rPh>
    <rPh sb="214" eb="216">
      <t>ジョウジ</t>
    </rPh>
    <rPh sb="217" eb="219">
      <t>イジ</t>
    </rPh>
    <rPh sb="219" eb="221">
      <t>カンリ</t>
    </rPh>
    <rPh sb="222" eb="224">
      <t>テキセツ</t>
    </rPh>
    <rPh sb="225" eb="226">
      <t>オコナ</t>
    </rPh>
    <rPh sb="230" eb="232">
      <t>ヒツヨウ</t>
    </rPh>
    <rPh sb="238" eb="240">
      <t>コンゴ</t>
    </rPh>
    <rPh sb="241" eb="243">
      <t>シセツ</t>
    </rPh>
    <rPh sb="244" eb="247">
      <t>ロウキュウカ</t>
    </rPh>
    <rPh sb="248" eb="249">
      <t>スス</t>
    </rPh>
    <rPh sb="250" eb="251">
      <t>ナカ</t>
    </rPh>
    <rPh sb="252" eb="254">
      <t>ケイエイ</t>
    </rPh>
    <rPh sb="255" eb="257">
      <t>ケンゼン</t>
    </rPh>
    <rPh sb="257" eb="258">
      <t>セイ</t>
    </rPh>
    <rPh sb="261" eb="263">
      <t>コウリツ</t>
    </rPh>
    <rPh sb="263" eb="264">
      <t>セイ</t>
    </rPh>
    <rPh sb="265" eb="266">
      <t>カンガ</t>
    </rPh>
    <rPh sb="268" eb="269">
      <t>アラ</t>
    </rPh>
    <rPh sb="271" eb="273">
      <t>シセツ</t>
    </rPh>
    <rPh sb="273" eb="275">
      <t>セイビ</t>
    </rPh>
    <rPh sb="276" eb="277">
      <t>カンガ</t>
    </rPh>
    <rPh sb="281" eb="283">
      <t>ヒツヨウ</t>
    </rPh>
    <phoneticPr fontId="16"/>
  </si>
  <si>
    <t>・機械設備については大規模な修繕改築は行っていない。
・管渠更新工事については、毎年管渠調査を実施しており、大きな損傷がないことから、これまで実施していないため改善率が低い状況である。
・今後は、機械設備や管渠等の老朽化が見込まれることから、平成２９年度に財政の平準化・最小化を含む最適な修繕・更新計画となる最適整備構想を策定した。</t>
    <rPh sb="1" eb="3">
      <t>キカイ</t>
    </rPh>
    <rPh sb="3" eb="5">
      <t>セツビ</t>
    </rPh>
    <rPh sb="10" eb="13">
      <t>ダイキボ</t>
    </rPh>
    <rPh sb="14" eb="16">
      <t>シュウゼン</t>
    </rPh>
    <rPh sb="16" eb="18">
      <t>カイチク</t>
    </rPh>
    <rPh sb="19" eb="20">
      <t>オコナ</t>
    </rPh>
    <rPh sb="40" eb="42">
      <t>マイネン</t>
    </rPh>
    <rPh sb="42" eb="43">
      <t>カン</t>
    </rPh>
    <rPh sb="43" eb="44">
      <t>キョ</t>
    </rPh>
    <rPh sb="44" eb="46">
      <t>チョウサ</t>
    </rPh>
    <rPh sb="47" eb="49">
      <t>ジッシ</t>
    </rPh>
    <rPh sb="54" eb="55">
      <t>オオ</t>
    </rPh>
    <rPh sb="57" eb="59">
      <t>ソンショウ</t>
    </rPh>
    <rPh sb="71" eb="73">
      <t>ジッシ</t>
    </rPh>
    <rPh sb="80" eb="82">
      <t>カイゼン</t>
    </rPh>
    <rPh sb="82" eb="83">
      <t>リツ</t>
    </rPh>
    <rPh sb="84" eb="85">
      <t>ヒク</t>
    </rPh>
    <rPh sb="86" eb="88">
      <t>ジョウキョウ</t>
    </rPh>
    <rPh sb="94" eb="96">
      <t>コンゴ</t>
    </rPh>
    <rPh sb="98" eb="102">
      <t>キカイセツビ</t>
    </rPh>
    <rPh sb="103" eb="104">
      <t>カン</t>
    </rPh>
    <rPh sb="104" eb="105">
      <t>キョ</t>
    </rPh>
    <rPh sb="105" eb="106">
      <t>トウ</t>
    </rPh>
    <rPh sb="107" eb="110">
      <t>ロウキュウカ</t>
    </rPh>
    <rPh sb="111" eb="113">
      <t>ミコ</t>
    </rPh>
    <rPh sb="121" eb="123">
      <t>ヘイセイ</t>
    </rPh>
    <rPh sb="125" eb="127">
      <t>ネンド</t>
    </rPh>
    <rPh sb="128" eb="130">
      <t>ザイセイ</t>
    </rPh>
    <rPh sb="131" eb="134">
      <t>ヘイジュンカ</t>
    </rPh>
    <rPh sb="135" eb="138">
      <t>サイショウカ</t>
    </rPh>
    <rPh sb="139" eb="140">
      <t>フク</t>
    </rPh>
    <rPh sb="141" eb="143">
      <t>サイテキ</t>
    </rPh>
    <rPh sb="144" eb="146">
      <t>シュウゼン</t>
    </rPh>
    <rPh sb="147" eb="149">
      <t>コウシン</t>
    </rPh>
    <rPh sb="149" eb="151">
      <t>ケイカク</t>
    </rPh>
    <rPh sb="154" eb="156">
      <t>サイテキ</t>
    </rPh>
    <rPh sb="156" eb="158">
      <t>セイビ</t>
    </rPh>
    <rPh sb="158" eb="160">
      <t>コウソウ</t>
    </rPh>
    <rPh sb="161" eb="163">
      <t>サクテイ</t>
    </rPh>
    <phoneticPr fontId="16"/>
  </si>
  <si>
    <r>
      <t>・単年度収支について、総収益はほぼ横ばいであるが、収益的収支比率は、昨年より減少している。</t>
    </r>
    <r>
      <rPr>
        <sz val="11"/>
        <color rgb="FFFF0000"/>
        <rFont val="ＭＳ ゴシック"/>
        <family val="3"/>
        <charset val="128"/>
      </rPr>
      <t>また経費回収率は平均値より低い状況であり、汚水処理原価は増となり平均値を大きく上回っている</t>
    </r>
    <r>
      <rPr>
        <sz val="11"/>
        <color theme="1"/>
        <rFont val="ＭＳ ゴシック"/>
        <family val="3"/>
      </rPr>
      <t>。
・区域内処理人口が減少傾向にあることから、使用料収入も減っていく傾向であり、また、地理的に接続不可能者を除いた人口が減少し、新規の接続者も見込めない。
・経費回収率の減少について、公営企業会計移行に伴う委託業務の経費が増えたことによりことから、汚水処理原価は、経費回収率の減少が増加要因である。
・今後の運営においては施設・設備の維持管理を健全に行っていく上で、財源確保がより一層重要だが、新たな施設整備を考えていく必要がある。</t>
    </r>
    <rPh sb="1" eb="4">
      <t>タンネンド</t>
    </rPh>
    <rPh sb="4" eb="6">
      <t>シュウシ</t>
    </rPh>
    <rPh sb="11" eb="14">
      <t>ソウシュウエキ</t>
    </rPh>
    <rPh sb="17" eb="18">
      <t>ヨコ</t>
    </rPh>
    <rPh sb="25" eb="28">
      <t>シュウエキテキ</t>
    </rPh>
    <rPh sb="28" eb="30">
      <t>シュウシ</t>
    </rPh>
    <rPh sb="30" eb="32">
      <t>ヒリツ</t>
    </rPh>
    <rPh sb="34" eb="36">
      <t>サクネン</t>
    </rPh>
    <rPh sb="38" eb="40">
      <t>ゲンショウ</t>
    </rPh>
    <rPh sb="47" eb="49">
      <t>ケイヒ</t>
    </rPh>
    <rPh sb="49" eb="51">
      <t>カイシュウ</t>
    </rPh>
    <rPh sb="51" eb="52">
      <t>リツ</t>
    </rPh>
    <rPh sb="53" eb="56">
      <t>ヘイキンチ</t>
    </rPh>
    <rPh sb="58" eb="59">
      <t>ヒク</t>
    </rPh>
    <rPh sb="60" eb="62">
      <t>ジョウキョウ</t>
    </rPh>
    <rPh sb="66" eb="68">
      <t>オスイ</t>
    </rPh>
    <rPh sb="68" eb="70">
      <t>ショリ</t>
    </rPh>
    <rPh sb="70" eb="72">
      <t>ゲンカ</t>
    </rPh>
    <rPh sb="73" eb="74">
      <t>ゾウ</t>
    </rPh>
    <rPh sb="77" eb="80">
      <t>ヘイキンチ</t>
    </rPh>
    <rPh sb="81" eb="82">
      <t>オオ</t>
    </rPh>
    <rPh sb="84" eb="85">
      <t>ウエ</t>
    </rPh>
    <rPh sb="85" eb="86">
      <t>マワ</t>
    </rPh>
    <rPh sb="93" eb="96">
      <t>クイキナイ</t>
    </rPh>
    <rPh sb="96" eb="98">
      <t>ショリ</t>
    </rPh>
    <rPh sb="98" eb="100">
      <t>ジンコウ</t>
    </rPh>
    <rPh sb="101" eb="103">
      <t>ゲンショウ</t>
    </rPh>
    <rPh sb="103" eb="105">
      <t>ケイコウ</t>
    </rPh>
    <rPh sb="113" eb="116">
      <t>シヨウリョウ</t>
    </rPh>
    <rPh sb="116" eb="118">
      <t>シュウニュウ</t>
    </rPh>
    <rPh sb="119" eb="120">
      <t>ヘ</t>
    </rPh>
    <rPh sb="124" eb="126">
      <t>ケイコウ</t>
    </rPh>
    <rPh sb="133" eb="136">
      <t>チリテキ</t>
    </rPh>
    <rPh sb="137" eb="139">
      <t>セツゾク</t>
    </rPh>
    <rPh sb="169" eb="171">
      <t>ケイヒ</t>
    </rPh>
    <rPh sb="171" eb="173">
      <t>カイシュウ</t>
    </rPh>
    <rPh sb="173" eb="174">
      <t>リツ</t>
    </rPh>
    <rPh sb="175" eb="177">
      <t>ゲンショウ</t>
    </rPh>
    <rPh sb="182" eb="184">
      <t>コウエイ</t>
    </rPh>
    <rPh sb="184" eb="186">
      <t>キギョウ</t>
    </rPh>
    <rPh sb="186" eb="188">
      <t>カイケイ</t>
    </rPh>
    <rPh sb="188" eb="190">
      <t>イコウ</t>
    </rPh>
    <rPh sb="191" eb="192">
      <t>トモナ</t>
    </rPh>
    <rPh sb="193" eb="195">
      <t>イタク</t>
    </rPh>
    <rPh sb="195" eb="197">
      <t>ギョウム</t>
    </rPh>
    <rPh sb="198" eb="200">
      <t>ケイヒ</t>
    </rPh>
    <rPh sb="201" eb="202">
      <t>フ</t>
    </rPh>
    <rPh sb="216" eb="218">
      <t>ショリ</t>
    </rPh>
    <rPh sb="218" eb="220">
      <t>ゲンカ</t>
    </rPh>
    <rPh sb="222" eb="224">
      <t>ケイヒ</t>
    </rPh>
    <rPh sb="224" eb="226">
      <t>カイシュウ</t>
    </rPh>
    <rPh sb="226" eb="227">
      <t>リツ</t>
    </rPh>
    <rPh sb="228" eb="230">
      <t>ゲンショウ</t>
    </rPh>
    <rPh sb="231" eb="233">
      <t>ゾウカ</t>
    </rPh>
    <rPh sb="233" eb="235">
      <t>ヨウイン</t>
    </rPh>
    <rPh sb="241" eb="243">
      <t>コンゴ</t>
    </rPh>
    <rPh sb="244" eb="246">
      <t>ウンエイ</t>
    </rPh>
    <rPh sb="251" eb="253">
      <t>シセツ</t>
    </rPh>
    <rPh sb="254" eb="256">
      <t>セツビ</t>
    </rPh>
    <rPh sb="257" eb="259">
      <t>イジ</t>
    </rPh>
    <rPh sb="259" eb="261">
      <t>カンリ</t>
    </rPh>
    <rPh sb="262" eb="264">
      <t>ケンゼン</t>
    </rPh>
    <rPh sb="265" eb="266">
      <t>オコナ</t>
    </rPh>
    <rPh sb="270" eb="271">
      <t>ウエ</t>
    </rPh>
    <rPh sb="273" eb="275">
      <t>ザイゲン</t>
    </rPh>
    <rPh sb="275" eb="277">
      <t>カクホ</t>
    </rPh>
    <rPh sb="280" eb="282">
      <t>イッソウ</t>
    </rPh>
    <rPh sb="282" eb="284">
      <t>ジュウヨウ</t>
    </rPh>
    <rPh sb="287" eb="288">
      <t>アラ</t>
    </rPh>
    <rPh sb="290" eb="292">
      <t>シセツ</t>
    </rPh>
    <rPh sb="292" eb="294">
      <t>セイビ</t>
    </rPh>
    <rPh sb="295" eb="296">
      <t>カンガ</t>
    </rPh>
    <rPh sb="300" eb="30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</si>
</sst>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6-42E8-B586-A2F2A30F0E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136-42E8-B586-A2F2A30F0E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95.18</c:v>
                </c:pt>
                <c:pt idx="1">
                  <c:v>94.69</c:v>
                </c:pt>
                <c:pt idx="2">
                  <c:v>95.49</c:v>
                </c:pt>
                <c:pt idx="3">
                  <c:v>99.03</c:v>
                </c:pt>
                <c:pt idx="4">
                  <c:v>70.13</c:v>
                </c:pt>
              </c:numCache>
            </c:numRef>
          </c:val>
          <c:extLst>
            <c:ext xmlns:c16="http://schemas.microsoft.com/office/drawing/2014/chart" uri="{C3380CC4-5D6E-409C-BE32-E72D297353CC}">
              <c16:uniqueId val="{00000000-E789-4DA8-A405-7EB511BD81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9-4DA8-A405-7EB511BD81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0-44C9-B0A4-A2B96F7A69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0-44C9-B0A4-A2B96F7A69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D-4E14-AA8C-249443C485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D-4E14-AA8C-249443C485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B-464F-965E-913BAFC0F1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B-464F-965E-913BAFC0F1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B-4030-A5C4-49692DBAF2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B-4030-A5C4-49692DBAF2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A5-4B4A-8C82-EF4B833485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BA5-4B4A-8C82-EF4B833485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73.08</c:v>
                </c:pt>
                <c:pt idx="1">
                  <c:v>70.72</c:v>
                </c:pt>
                <c:pt idx="2">
                  <c:v>74.31</c:v>
                </c:pt>
                <c:pt idx="3">
                  <c:v>65.760000000000005</c:v>
                </c:pt>
                <c:pt idx="4">
                  <c:v>26.28</c:v>
                </c:pt>
              </c:numCache>
            </c:numRef>
          </c:val>
          <c:extLst>
            <c:ext xmlns:c16="http://schemas.microsoft.com/office/drawing/2014/chart" uri="{C3380CC4-5D6E-409C-BE32-E72D297353CC}">
              <c16:uniqueId val="{00000000-3E03-45B7-BC00-F39678E6E8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E03-45B7-BC00-F39678E6E8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292.20999999999998</c:v>
                </c:pt>
                <c:pt idx="1">
                  <c:v>304.60000000000002</c:v>
                </c:pt>
                <c:pt idx="2">
                  <c:v>287.76</c:v>
                </c:pt>
                <c:pt idx="3">
                  <c:v>326.3</c:v>
                </c:pt>
                <c:pt idx="4">
                  <c:v>853.41</c:v>
                </c:pt>
              </c:numCache>
            </c:numRef>
          </c:val>
          <c:extLst>
            <c:ext xmlns:c16="http://schemas.microsoft.com/office/drawing/2014/chart" uri="{C3380CC4-5D6E-409C-BE32-E72D297353CC}">
              <c16:uniqueId val="{00000000-48B7-4C9E-B21C-CDC90E621F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8B7-4C9E-B21C-CDC90E621F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52.17</c:v>
                </c:pt>
                <c:pt idx="1">
                  <c:v>50</c:v>
                </c:pt>
                <c:pt idx="2">
                  <c:v>52.17</c:v>
                </c:pt>
                <c:pt idx="3">
                  <c:v>52.17</c:v>
                </c:pt>
                <c:pt idx="4">
                  <c:v>52.17</c:v>
                </c:pt>
              </c:numCache>
            </c:numRef>
          </c:val>
          <c:extLst>
            <c:ext xmlns:c16="http://schemas.microsoft.com/office/drawing/2014/chart" uri="{C3380CC4-5D6E-409C-BE32-E72D297353CC}">
              <c16:uniqueId val="{00000000-DFE6-4EBD-A443-1EF64E5954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FE6-4EBD-A443-1EF64E5954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95.52</c:v>
                </c:pt>
                <c:pt idx="1">
                  <c:v>94.03</c:v>
                </c:pt>
                <c:pt idx="2">
                  <c:v>93.94</c:v>
                </c:pt>
                <c:pt idx="3">
                  <c:v>93.85</c:v>
                </c:pt>
                <c:pt idx="4">
                  <c:v>96.77</c:v>
                </c:pt>
              </c:numCache>
            </c:numRef>
          </c:val>
          <c:extLst>
            <c:ext xmlns:c16="http://schemas.microsoft.com/office/drawing/2014/chart" uri="{C3380CC4-5D6E-409C-BE32-E72D297353CC}">
              <c16:uniqueId val="{00000000-04F1-41D4-AD4D-1E50D72F75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4F1-41D4-AD4D-1E50D72F75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富士川町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14340</v>
      </c>
      <c r="AM8" s="42"/>
      <c r="AN8" s="42"/>
      <c r="AO8" s="42"/>
      <c r="AP8" s="42"/>
      <c r="AQ8" s="42"/>
      <c r="AR8" s="42"/>
      <c r="AS8" s="42"/>
      <c r="AT8" s="35">
        <f>データ!T6</f>
        <v>112</v>
      </c>
      <c r="AU8" s="35"/>
      <c r="AV8" s="35"/>
      <c r="AW8" s="35"/>
      <c r="AX8" s="35"/>
      <c r="AY8" s="35"/>
      <c r="AZ8" s="35"/>
      <c r="BA8" s="35"/>
      <c r="BB8" s="35">
        <f>データ!U6</f>
        <v>128.04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0.44</v>
      </c>
      <c r="Q10" s="35"/>
      <c r="R10" s="35"/>
      <c r="S10" s="35"/>
      <c r="T10" s="35"/>
      <c r="U10" s="35"/>
      <c r="V10" s="35"/>
      <c r="W10" s="35">
        <f>データ!Q6</f>
        <v>90.01</v>
      </c>
      <c r="X10" s="35"/>
      <c r="Y10" s="35"/>
      <c r="Z10" s="35"/>
      <c r="AA10" s="35"/>
      <c r="AB10" s="35"/>
      <c r="AC10" s="35"/>
      <c r="AD10" s="42">
        <f>データ!R6</f>
        <v>4620</v>
      </c>
      <c r="AE10" s="42"/>
      <c r="AF10" s="42"/>
      <c r="AG10" s="42"/>
      <c r="AH10" s="42"/>
      <c r="AI10" s="42"/>
      <c r="AJ10" s="42"/>
      <c r="AK10" s="2"/>
      <c r="AL10" s="42">
        <f>データ!V6</f>
        <v>62</v>
      </c>
      <c r="AM10" s="42"/>
      <c r="AN10" s="42"/>
      <c r="AO10" s="42"/>
      <c r="AP10" s="42"/>
      <c r="AQ10" s="42"/>
      <c r="AR10" s="42"/>
      <c r="AS10" s="42"/>
      <c r="AT10" s="35">
        <f>データ!W6</f>
        <v>0.2</v>
      </c>
      <c r="AU10" s="35"/>
      <c r="AV10" s="35"/>
      <c r="AW10" s="35"/>
      <c r="AX10" s="35"/>
      <c r="AY10" s="35"/>
      <c r="AZ10" s="35"/>
      <c r="BA10" s="35"/>
      <c r="BB10" s="35">
        <f>データ!X6</f>
        <v>310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E6dp9BZB1S0xiVZhiiNuzuARrEJgyjA3mfZiOYA09fV4gvooD837QipbXYzXqORtXdajyR4Oxibqy40jCNtYMw==" saltValue="lkMEtML9TBCtLyP00rDe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193682</v>
      </c>
      <c r="D6" s="19">
        <f t="shared" si="3"/>
        <v>47</v>
      </c>
      <c r="E6" s="19">
        <f t="shared" si="3"/>
        <v>17</v>
      </c>
      <c r="F6" s="19">
        <f t="shared" si="3"/>
        <v>5</v>
      </c>
      <c r="G6" s="19">
        <f t="shared" si="3"/>
        <v>0</v>
      </c>
      <c r="H6" s="19" t="str">
        <f t="shared" si="3"/>
        <v>山梨県　富士川町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0.44</v>
      </c>
      <c r="Q6" s="20">
        <f t="shared" si="3"/>
        <v>90.01</v>
      </c>
      <c r="R6" s="20">
        <f t="shared" si="3"/>
        <v>4620</v>
      </c>
      <c r="S6" s="20">
        <f t="shared" si="3"/>
        <v>14340</v>
      </c>
      <c r="T6" s="20">
        <f t="shared" si="3"/>
        <v>112</v>
      </c>
      <c r="U6" s="20">
        <f t="shared" si="3"/>
        <v>128.04</v>
      </c>
      <c r="V6" s="20">
        <f t="shared" si="3"/>
        <v>62</v>
      </c>
      <c r="W6" s="20">
        <f t="shared" si="3"/>
        <v>0.2</v>
      </c>
      <c r="X6" s="20">
        <f t="shared" si="3"/>
        <v>310</v>
      </c>
      <c r="Y6" s="21">
        <f>IF(Y7="",NA(),Y7)</f>
        <v>95.18</v>
      </c>
      <c r="Z6" s="21">
        <f t="shared" ref="Z6:AH6" si="4">IF(Z7="",NA(),Z7)</f>
        <v>94.69</v>
      </c>
      <c r="AA6" s="21">
        <f t="shared" si="4"/>
        <v>95.49</v>
      </c>
      <c r="AB6" s="21">
        <f t="shared" si="4"/>
        <v>99.03</v>
      </c>
      <c r="AC6" s="21">
        <f t="shared" si="4"/>
        <v>70.13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73.08</v>
      </c>
      <c r="BR6" s="21">
        <f t="shared" ref="BR6:BZ6" si="8">IF(BR7="",NA(),BR7)</f>
        <v>70.72</v>
      </c>
      <c r="BS6" s="21">
        <f t="shared" si="8"/>
        <v>74.31</v>
      </c>
      <c r="BT6" s="21">
        <f t="shared" si="8"/>
        <v>65.760000000000005</v>
      </c>
      <c r="BU6" s="21">
        <f t="shared" si="8"/>
        <v>26.28</v>
      </c>
      <c r="BV6" s="21">
        <f t="shared" si="8"/>
        <v>57.77</v>
      </c>
      <c r="BW6" s="21">
        <f t="shared" si="8"/>
        <v>57.31</v>
      </c>
      <c r="BX6" s="21">
        <f t="shared" si="8"/>
        <v>57.08</v>
      </c>
      <c r="BY6" s="21">
        <f t="shared" si="8"/>
        <v>56.26</v>
      </c>
      <c r="BZ6" s="21">
        <f t="shared" si="8"/>
        <v>52.94</v>
      </c>
      <c r="CA6" s="20" t="str">
        <f>IF(CA7="","",IF(CA7="-","【-】","【"&amp;SUBSTITUTE(TEXT(CA7,"#,##0.00"),"-","△")&amp;"】"))</f>
        <v>【57.02】</v>
      </c>
      <c r="CB6" s="21">
        <f>IF(CB7="",NA(),CB7)</f>
        <v>292.20999999999998</v>
      </c>
      <c r="CC6" s="21">
        <f t="shared" ref="CC6:CK6" si="9">IF(CC7="",NA(),CC7)</f>
        <v>304.60000000000002</v>
      </c>
      <c r="CD6" s="21">
        <f t="shared" si="9"/>
        <v>287.76</v>
      </c>
      <c r="CE6" s="21">
        <f t="shared" si="9"/>
        <v>326.3</v>
      </c>
      <c r="CF6" s="21">
        <f t="shared" si="9"/>
        <v>853.41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52.17</v>
      </c>
      <c r="CN6" s="21">
        <f t="shared" ref="CN6:CV6" si="10">IF(CN7="",NA(),CN7)</f>
        <v>50</v>
      </c>
      <c r="CO6" s="21">
        <f t="shared" si="10"/>
        <v>52.17</v>
      </c>
      <c r="CP6" s="21">
        <f t="shared" si="10"/>
        <v>52.17</v>
      </c>
      <c r="CQ6" s="21">
        <f t="shared" si="10"/>
        <v>52.17</v>
      </c>
      <c r="CR6" s="21">
        <f t="shared" si="10"/>
        <v>50.68</v>
      </c>
      <c r="CS6" s="21">
        <f t="shared" si="10"/>
        <v>50.14</v>
      </c>
      <c r="CT6" s="21">
        <f t="shared" si="10"/>
        <v>54.83</v>
      </c>
      <c r="CU6" s="21">
        <f t="shared" si="10"/>
        <v>66.53</v>
      </c>
      <c r="CV6" s="21">
        <f t="shared" si="10"/>
        <v>52.35</v>
      </c>
      <c r="CW6" s="20" t="str">
        <f>IF(CW7="","",IF(CW7="-","【-】","【"&amp;SUBSTITUTE(TEXT(CW7,"#,##0.00"),"-","△")&amp;"】"))</f>
        <v>【52.55】</v>
      </c>
      <c r="CX6" s="21">
        <f>IF(CX7="",NA(),CX7)</f>
        <v>95.52</v>
      </c>
      <c r="CY6" s="21">
        <f t="shared" ref="CY6:DG6" si="11">IF(CY7="",NA(),CY7)</f>
        <v>94.03</v>
      </c>
      <c r="CZ6" s="21">
        <f t="shared" si="11"/>
        <v>93.94</v>
      </c>
      <c r="DA6" s="21">
        <f t="shared" si="11"/>
        <v>93.85</v>
      </c>
      <c r="DB6" s="21">
        <f t="shared" si="11"/>
        <v>96.77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193682</v>
      </c>
      <c r="D7" s="23">
        <v>47</v>
      </c>
      <c r="E7" s="23">
        <v>17</v>
      </c>
      <c r="F7" s="23">
        <v>5</v>
      </c>
      <c r="G7" s="23">
        <v>0</v>
      </c>
      <c r="H7" s="23" t="s">
        <v>99</v>
      </c>
      <c r="I7" s="23" t="s">
        <v>100</v>
      </c>
      <c r="J7" s="23" t="s">
        <v>101</v>
      </c>
      <c r="K7" s="23" t="s">
        <v>102</v>
      </c>
      <c r="L7" s="23" t="s">
        <v>103</v>
      </c>
      <c r="M7" s="23" t="s">
        <v>104</v>
      </c>
      <c r="N7" s="24" t="s">
        <v>105</v>
      </c>
      <c r="O7" s="24" t="s">
        <v>106</v>
      </c>
      <c r="P7" s="24">
        <v>0.44</v>
      </c>
      <c r="Q7" s="24">
        <v>90.01</v>
      </c>
      <c r="R7" s="24">
        <v>4620</v>
      </c>
      <c r="S7" s="24">
        <v>14340</v>
      </c>
      <c r="T7" s="24">
        <v>112</v>
      </c>
      <c r="U7" s="24">
        <v>128.04</v>
      </c>
      <c r="V7" s="24">
        <v>62</v>
      </c>
      <c r="W7" s="24">
        <v>0.2</v>
      </c>
      <c r="X7" s="24">
        <v>310</v>
      </c>
      <c r="Y7" s="24">
        <v>95.18</v>
      </c>
      <c r="Z7" s="24">
        <v>94.69</v>
      </c>
      <c r="AA7" s="24">
        <v>95.49</v>
      </c>
      <c r="AB7" s="24">
        <v>99.03</v>
      </c>
      <c r="AC7" s="24">
        <v>70.13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73.08</v>
      </c>
      <c r="BR7" s="24">
        <v>70.72</v>
      </c>
      <c r="BS7" s="24">
        <v>74.31</v>
      </c>
      <c r="BT7" s="24">
        <v>65.760000000000005</v>
      </c>
      <c r="BU7" s="24">
        <v>26.28</v>
      </c>
      <c r="BV7" s="24">
        <v>57.77</v>
      </c>
      <c r="BW7" s="24">
        <v>57.31</v>
      </c>
      <c r="BX7" s="24">
        <v>57.08</v>
      </c>
      <c r="BY7" s="24">
        <v>56.26</v>
      </c>
      <c r="BZ7" s="24">
        <v>52.94</v>
      </c>
      <c r="CA7" s="24">
        <v>57.02</v>
      </c>
      <c r="CB7" s="24">
        <v>292.20999999999998</v>
      </c>
      <c r="CC7" s="24">
        <v>304.60000000000002</v>
      </c>
      <c r="CD7" s="24">
        <v>287.76</v>
      </c>
      <c r="CE7" s="24">
        <v>326.3</v>
      </c>
      <c r="CF7" s="24">
        <v>853.41</v>
      </c>
      <c r="CG7" s="24">
        <v>274.35000000000002</v>
      </c>
      <c r="CH7" s="24">
        <v>273.52</v>
      </c>
      <c r="CI7" s="24">
        <v>274.99</v>
      </c>
      <c r="CJ7" s="24">
        <v>282.08999999999997</v>
      </c>
      <c r="CK7" s="24">
        <v>303.27999999999997</v>
      </c>
      <c r="CL7" s="24">
        <v>273.68</v>
      </c>
      <c r="CM7" s="24">
        <v>52.17</v>
      </c>
      <c r="CN7" s="24">
        <v>50</v>
      </c>
      <c r="CO7" s="24">
        <v>52.17</v>
      </c>
      <c r="CP7" s="24">
        <v>52.17</v>
      </c>
      <c r="CQ7" s="24">
        <v>52.17</v>
      </c>
      <c r="CR7" s="24">
        <v>50.68</v>
      </c>
      <c r="CS7" s="24">
        <v>50.14</v>
      </c>
      <c r="CT7" s="24">
        <v>54.83</v>
      </c>
      <c r="CU7" s="24">
        <v>66.53</v>
      </c>
      <c r="CV7" s="24">
        <v>52.35</v>
      </c>
      <c r="CW7" s="24">
        <v>52.55</v>
      </c>
      <c r="CX7" s="24">
        <v>95.52</v>
      </c>
      <c r="CY7" s="24">
        <v>94.03</v>
      </c>
      <c r="CZ7" s="24">
        <v>93.94</v>
      </c>
      <c r="DA7" s="24">
        <v>93.85</v>
      </c>
      <c r="DB7" s="24">
        <v>96.77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FJPCA221014a</cp:lastModifiedBy>
  <cp:lastPrinted>2024-02-27T09:36:07Z</cp:lastPrinted>
  <dcterms:created xsi:type="dcterms:W3CDTF">2023-12-12T02:54:05Z</dcterms:created>
  <dcterms:modified xsi:type="dcterms:W3CDTF">2024-02-27T09:36:28Z</dcterms:modified>
  <cp:category/>
</cp:coreProperties>
</file>