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68a001\共有データ\10上下水道課\D　下水道担当\庁内\令和5年度\財務課\財政担当\市町村課\調査\【山梨県市町村課：2.5〆】公営企業に係る経営比較分析表（令和４年度）の分析等について（依頼）\"/>
    </mc:Choice>
  </mc:AlternateContent>
  <workbookProtection workbookAlgorithmName="SHA-512" workbookHashValue="YqE4ga0aTTIy1DzIdKpqGKJk+z0f7ORCI2BRwcZ0VyK2bzyjUhL9ep/6M7H2k8q9w7SIklwbxqUP8FSCfRxNxQ==" workbookSaltValue="+kYV/r569RNEaxEvW++HIA==" workbookSpinCount="100000" lockStructure="1"/>
  <bookViews>
    <workbookView xWindow="22935" yWindow="-2430" windowWidth="30930" windowHeight="167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W10" i="4"/>
  <c r="P10" i="4"/>
  <c r="I10" i="4"/>
  <c r="W8" i="4"/>
  <c r="P8" i="4"/>
  <c r="I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<sst xmlns="http://schemas.openxmlformats.org/spreadsheetml/2006/main" count="241" uniqueCount="119">
  <si>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</si>
  <si>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</si>
  <si>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</si>
  <si>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</si>
  <si>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</si>
  <si>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</si>
  <si>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</si>
  <si>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</si>
  <si>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</si>
  <si>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</si>
  <si>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</si>
  <si>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</si>
  <si>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</si>
  <si>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</si>
  <si>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</si>
  <si>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</si>
  <si>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</si>
  <si>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</si>
  <si>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</si>
  <si>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</si>
  <si>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</si>
  <si>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</si>
  <si>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</si>
  <si>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</si>
  <si>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</si>
  <si>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</si>
  <si>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</si>
  <si>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</si>
  <si>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</si>
  <si>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</si>
  <si>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</si>
  <si>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</si>
  <si>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</si>
  <si>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</si>
  <si>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</si>
  <si>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</si>
  <si>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</si>
  <si>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</si>
  <si>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</si>
  <si>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</si>
  <si>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</si>
  <si>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</si>
  <si>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</si>
  <si>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</si>
  <si>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</si>
  <si>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</si>
  <si>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</si>
  <si>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</si>
  <si>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</si>
  <si>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</si>
  <si>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</si>
  <si>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</si>
  <si>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</si>
  <si>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</si>
  <si>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</si>
  <si>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</si>
  <si>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</si>
  <si>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</si>
  <si>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</si>
  <si>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</si>
  <si>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</si>
  <si>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</si>
  <si>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</si>
  <si>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</si>
  <si>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</si>
  <si>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</si>
  <si>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</si>
  <si>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</si>
  <si>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</si>
  <si>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</si>
  <si>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</si>
  <si>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</si>
  <si>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</si>
  <si>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</si>
  <si>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</si>
  <si>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</si>
  <si>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</si>
  <si>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</si>
  <si>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</si>
  <si>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</si>
  <si>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</si>
  <si>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</si>
  <si>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</si>
  <si>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</si>
  <si>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</si>
  <si>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</si>
  <si>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</si>
  <si>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</si>
  <si>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</si>
  <si>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</si>
  <si>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</si>
  <si>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</si>
  <si>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</si>
  <si>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</si>
  <si>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</si>
  <si>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</si>
  <si>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</si>
  <si>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</si>
  <si>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</si>
  <si>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</si>
  <si>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</si>
  <si>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</si>
  <si>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</si>
  <si>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</si>
  <si>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</si>
  <si>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</si>
  <si>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</si>
  <si>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</si>
  <si>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</si>
  <si>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</si>
  <si>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</si>
  <si>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</si>
  <si>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</si>
  <si>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</si>
  <si>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</si>
  <si>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</si>
  <si>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一般会計からの繰入金に依存した経営をしていることから、この状況を改善すべく平成２９年度に使用料の料金改定を実施し、使用料収入による収益的確保を図った。また経営戦略を基に中長期的に持続可能な経営の見直しを行うことにより、経営の健全性及び効率性の向上を図るとともに、更なる料金改定に取り組む必要がある。
・水洗化率向上に向け、新設管の布設を進めるとともに、処理区域内の住民に対し早期の下水道接続の啓発を推進し、水洗化率の向上については、引き続き、未接続の世帯等への啓蒙活動等を積極的に行う。
・老朽化対策については、供用開始から約２９年経過していることから、ストックマネジメント計画を策定し、事故を未然に防ぐよう、引き続き管渠及びマンホールの調査点検を実施し、計画的な修繕・改築事業を進めている。</t>
    <rPh sb="1" eb="3">
      <t>イッパン</t>
    </rPh>
    <rPh sb="3" eb="5">
      <t>カイケイ</t>
    </rPh>
    <rPh sb="8" eb="10">
      <t>クリイレ</t>
    </rPh>
    <rPh sb="10" eb="11">
      <t>キン</t>
    </rPh>
    <rPh sb="12" eb="14">
      <t>イゾン</t>
    </rPh>
    <rPh sb="16" eb="18">
      <t>ケイエイ</t>
    </rPh>
    <rPh sb="30" eb="32">
      <t>ジョウキョウ</t>
    </rPh>
    <rPh sb="33" eb="35">
      <t>カイゼン</t>
    </rPh>
    <rPh sb="38" eb="40">
      <t>ヘイセイ</t>
    </rPh>
    <rPh sb="42" eb="44">
      <t>ネンド</t>
    </rPh>
    <rPh sb="45" eb="48">
      <t>シヨウリョウ</t>
    </rPh>
    <rPh sb="49" eb="51">
      <t>リョウキン</t>
    </rPh>
    <rPh sb="51" eb="53">
      <t>カイテイ</t>
    </rPh>
    <rPh sb="54" eb="56">
      <t>ジッシ</t>
    </rPh>
    <rPh sb="58" eb="61">
      <t>シヨウリョウ</t>
    </rPh>
    <rPh sb="61" eb="63">
      <t>シュウニュウ</t>
    </rPh>
    <rPh sb="66" eb="69">
      <t>シュウエキテキ</t>
    </rPh>
    <rPh sb="69" eb="71">
      <t>カクホ</t>
    </rPh>
    <rPh sb="72" eb="73">
      <t>ハカ</t>
    </rPh>
    <rPh sb="78" eb="80">
      <t>ケイエイ</t>
    </rPh>
    <rPh sb="80" eb="82">
      <t>センリャク</t>
    </rPh>
    <rPh sb="83" eb="84">
      <t>モト</t>
    </rPh>
    <rPh sb="85" eb="89">
      <t>チュウチョウキテキ</t>
    </rPh>
    <rPh sb="90" eb="92">
      <t>ジゾク</t>
    </rPh>
    <rPh sb="92" eb="94">
      <t>カノウ</t>
    </rPh>
    <rPh sb="95" eb="97">
      <t>ケイエイ</t>
    </rPh>
    <rPh sb="98" eb="100">
      <t>ミナオ</t>
    </rPh>
    <rPh sb="102" eb="103">
      <t>オコナ</t>
    </rPh>
    <rPh sb="122" eb="124">
      <t>コウジョウ</t>
    </rPh>
    <rPh sb="125" eb="126">
      <t>ハカ</t>
    </rPh>
    <rPh sb="132" eb="133">
      <t>サラ</t>
    </rPh>
    <rPh sb="135" eb="137">
      <t>リョウキン</t>
    </rPh>
    <rPh sb="137" eb="139">
      <t>カイテイ</t>
    </rPh>
    <rPh sb="140" eb="141">
      <t>ト</t>
    </rPh>
    <rPh sb="142" eb="143">
      <t>ク</t>
    </rPh>
    <rPh sb="144" eb="146">
      <t>ヒツヨウ</t>
    </rPh>
    <rPh sb="152" eb="155">
      <t>スイセンカ</t>
    </rPh>
    <rPh sb="155" eb="156">
      <t>リツ</t>
    </rPh>
    <rPh sb="156" eb="158">
      <t>コウジョウ</t>
    </rPh>
    <rPh sb="159" eb="160">
      <t>ム</t>
    </rPh>
    <rPh sb="162" eb="164">
      <t>シンセツ</t>
    </rPh>
    <rPh sb="164" eb="165">
      <t>カン</t>
    </rPh>
    <rPh sb="166" eb="168">
      <t>フセツ</t>
    </rPh>
    <rPh sb="169" eb="170">
      <t>スス</t>
    </rPh>
    <rPh sb="177" eb="179">
      <t>ショリ</t>
    </rPh>
    <rPh sb="179" eb="182">
      <t>クイキナイ</t>
    </rPh>
    <rPh sb="183" eb="185">
      <t>ジュウミン</t>
    </rPh>
    <rPh sb="186" eb="187">
      <t>タイ</t>
    </rPh>
    <rPh sb="188" eb="190">
      <t>ソウキ</t>
    </rPh>
    <rPh sb="191" eb="194">
      <t>ゲスイドウ</t>
    </rPh>
    <rPh sb="194" eb="196">
      <t>セツゾク</t>
    </rPh>
    <rPh sb="197" eb="199">
      <t>ケイハツ</t>
    </rPh>
    <rPh sb="200" eb="202">
      <t>スイシン</t>
    </rPh>
    <rPh sb="204" eb="207">
      <t>スイセンカ</t>
    </rPh>
    <rPh sb="207" eb="208">
      <t>リツ</t>
    </rPh>
    <rPh sb="209" eb="211">
      <t>コウジョウ</t>
    </rPh>
    <rPh sb="217" eb="218">
      <t>ヒ</t>
    </rPh>
    <rPh sb="219" eb="220">
      <t>ツヅ</t>
    </rPh>
    <rPh sb="222" eb="225">
      <t>ミセツゾク</t>
    </rPh>
    <rPh sb="226" eb="228">
      <t>セタイ</t>
    </rPh>
    <rPh sb="228" eb="229">
      <t>トウ</t>
    </rPh>
    <rPh sb="231" eb="233">
      <t>ケイモウ</t>
    </rPh>
    <rPh sb="233" eb="235">
      <t>カツドウ</t>
    </rPh>
    <rPh sb="235" eb="236">
      <t>トウ</t>
    </rPh>
    <rPh sb="237" eb="240">
      <t>セッキョクテキ</t>
    </rPh>
    <rPh sb="241" eb="242">
      <t>オコナ</t>
    </rPh>
    <rPh sb="246" eb="249">
      <t>ロウキュウカ</t>
    </rPh>
    <rPh sb="249" eb="251">
      <t>タイサク</t>
    </rPh>
    <rPh sb="257" eb="259">
      <t>キョウヨウ</t>
    </rPh>
    <rPh sb="259" eb="261">
      <t>カイシ</t>
    </rPh>
    <rPh sb="263" eb="264">
      <t>ヤク</t>
    </rPh>
    <rPh sb="266" eb="267">
      <t>ネン</t>
    </rPh>
    <rPh sb="267" eb="269">
      <t>ケイカ</t>
    </rPh>
    <rPh sb="288" eb="290">
      <t>ケイカク</t>
    </rPh>
    <rPh sb="291" eb="293">
      <t>サクテイ</t>
    </rPh>
    <rPh sb="295" eb="297">
      <t>ジコ</t>
    </rPh>
    <rPh sb="298" eb="300">
      <t>ミゼン</t>
    </rPh>
    <rPh sb="301" eb="302">
      <t>フセ</t>
    </rPh>
    <rPh sb="306" eb="307">
      <t>ヒ</t>
    </rPh>
    <rPh sb="308" eb="309">
      <t>ツヅ</t>
    </rPh>
    <rPh sb="310" eb="311">
      <t>カン</t>
    </rPh>
    <rPh sb="311" eb="312">
      <t>キョ</t>
    </rPh>
    <rPh sb="312" eb="313">
      <t>オヨ</t>
    </rPh>
    <rPh sb="320" eb="322">
      <t>チョウサ</t>
    </rPh>
    <rPh sb="322" eb="324">
      <t>テンケン</t>
    </rPh>
    <rPh sb="325" eb="327">
      <t>ジッシ</t>
    </rPh>
    <rPh sb="329" eb="332">
      <t>ケイカクテキ</t>
    </rPh>
    <rPh sb="333" eb="335">
      <t>シュウゼン</t>
    </rPh>
    <rPh sb="336" eb="338">
      <t>カイチク</t>
    </rPh>
    <rPh sb="338" eb="340">
      <t>ジギョウ</t>
    </rPh>
    <rPh sb="341" eb="342">
      <t>スス</t>
    </rPh>
    <phoneticPr fontId="16"/>
  </si>
  <si>
    <t>・平成２９年度に使用料の改定を実施したため、単年度の収益的収支比率及び経費回収率が平成２９年度から上昇し横ばいで推移し、令和２年度は約3%上昇したが、依然として100%を下回っており赤字である。
・経営改善や経費削減更なる使用料の改定が必要であり、令和６年４月からの公営企業会計移行に向け準備を進めている。
・水洗化率は平均値が下がっているが、当町では上昇しており、高い値を示している。新規供用開始箇所の接続世帯や未普及促進及び未接続世帯への啓発活動に効果がみられる。</t>
    <rPh sb="22" eb="25">
      <t>タンネンド</t>
    </rPh>
    <rPh sb="26" eb="29">
      <t>シュウエキテキ</t>
    </rPh>
    <rPh sb="29" eb="31">
      <t>シュウシ</t>
    </rPh>
    <rPh sb="31" eb="33">
      <t>ヒリツ</t>
    </rPh>
    <rPh sb="33" eb="34">
      <t>オヨ</t>
    </rPh>
    <rPh sb="35" eb="37">
      <t>ケイヒ</t>
    </rPh>
    <rPh sb="37" eb="39">
      <t>カイシュウ</t>
    </rPh>
    <rPh sb="39" eb="40">
      <t>リツ</t>
    </rPh>
    <rPh sb="41" eb="43">
      <t>ヘイセイ</t>
    </rPh>
    <rPh sb="45" eb="47">
      <t>ネンド</t>
    </rPh>
    <rPh sb="49" eb="51">
      <t>ジョウショウ</t>
    </rPh>
    <rPh sb="52" eb="53">
      <t>ヨコ</t>
    </rPh>
    <rPh sb="56" eb="58">
      <t>スイイ</t>
    </rPh>
    <rPh sb="60" eb="62">
      <t>レイワ</t>
    </rPh>
    <rPh sb="63" eb="65">
      <t>ネンド</t>
    </rPh>
    <rPh sb="66" eb="67">
      <t>ヤク</t>
    </rPh>
    <rPh sb="69" eb="71">
      <t>ジョウショウ</t>
    </rPh>
    <rPh sb="75" eb="77">
      <t>イゼン</t>
    </rPh>
    <rPh sb="105" eb="107">
      <t>ケイヒ</t>
    </rPh>
    <rPh sb="107" eb="109">
      <t>サクゲン</t>
    </rPh>
    <rPh sb="109" eb="110">
      <t>サラ</t>
    </rPh>
    <rPh sb="112" eb="115">
      <t>シヨウリョウ</t>
    </rPh>
    <rPh sb="116" eb="118">
      <t>カイテイ</t>
    </rPh>
    <rPh sb="119" eb="121">
      <t>ヒツヨウ</t>
    </rPh>
    <rPh sb="125" eb="127">
      <t>レイワ</t>
    </rPh>
    <rPh sb="128" eb="129">
      <t>トシ</t>
    </rPh>
    <rPh sb="130" eb="131">
      <t>ガツ</t>
    </rPh>
    <rPh sb="134" eb="136">
      <t>コウエイ</t>
    </rPh>
    <rPh sb="136" eb="138">
      <t>キギョウ</t>
    </rPh>
    <rPh sb="138" eb="140">
      <t>カイケイ</t>
    </rPh>
    <rPh sb="140" eb="142">
      <t>イコウ</t>
    </rPh>
    <rPh sb="143" eb="144">
      <t>ム</t>
    </rPh>
    <rPh sb="145" eb="147">
      <t>ジュンビ</t>
    </rPh>
    <rPh sb="148" eb="149">
      <t>スス</t>
    </rPh>
    <rPh sb="157" eb="160">
      <t>スイセンカ</t>
    </rPh>
    <rPh sb="160" eb="161">
      <t>リツ</t>
    </rPh>
    <rPh sb="162" eb="165">
      <t>ヘイキンチ</t>
    </rPh>
    <rPh sb="166" eb="167">
      <t>サ</t>
    </rPh>
    <rPh sb="174" eb="175">
      <t>トウ</t>
    </rPh>
    <rPh sb="175" eb="176">
      <t>マチ</t>
    </rPh>
    <rPh sb="178" eb="180">
      <t>ジョウショウ</t>
    </rPh>
    <rPh sb="185" eb="186">
      <t>タカ</t>
    </rPh>
    <rPh sb="187" eb="188">
      <t>アタイ</t>
    </rPh>
    <rPh sb="189" eb="190">
      <t>シメ</t>
    </rPh>
    <phoneticPr fontId="16"/>
  </si>
  <si>
    <t>・本町ではまだ未普及促進として新規の布設工事に取り組んでいるところである。しかしながら、供用開始から約２９年経過していることから、毎年管渠調査を実施している。
・調査結果より、事故等に繋がる大きな損傷は確認されないが、引き続き管渠調査を実施し、必要な財源を確保しながら修繕や更新事業費の平準化に努め、特に緊急性や重要性の高い管渠から更新等を進めていく。</t>
    <rPh sb="1" eb="3">
      <t>ホンマチ</t>
    </rPh>
    <rPh sb="7" eb="10">
      <t>ミフキュウ</t>
    </rPh>
    <rPh sb="10" eb="12">
      <t>ソクシン</t>
    </rPh>
    <rPh sb="15" eb="17">
      <t>シンキ</t>
    </rPh>
    <rPh sb="18" eb="20">
      <t>フセツ</t>
    </rPh>
    <rPh sb="20" eb="22">
      <t>コウジ</t>
    </rPh>
    <rPh sb="23" eb="24">
      <t>ト</t>
    </rPh>
    <rPh sb="25" eb="26">
      <t>ク</t>
    </rPh>
    <rPh sb="44" eb="46">
      <t>キョウヨウ</t>
    </rPh>
    <rPh sb="46" eb="48">
      <t>カイシ</t>
    </rPh>
    <rPh sb="50" eb="51">
      <t>ヤク</t>
    </rPh>
    <rPh sb="53" eb="54">
      <t>ネン</t>
    </rPh>
    <rPh sb="54" eb="56">
      <t>ケイカ</t>
    </rPh>
    <rPh sb="65" eb="67">
      <t>マイネン</t>
    </rPh>
    <rPh sb="67" eb="68">
      <t>カン</t>
    </rPh>
    <rPh sb="68" eb="69">
      <t>キョ</t>
    </rPh>
    <rPh sb="69" eb="71">
      <t>チョウサ</t>
    </rPh>
    <rPh sb="72" eb="74">
      <t>ジッシ</t>
    </rPh>
    <rPh sb="81" eb="83">
      <t>チョウサ</t>
    </rPh>
    <rPh sb="83" eb="85">
      <t>ケッカ</t>
    </rPh>
    <rPh sb="88" eb="90">
      <t>ジコ</t>
    </rPh>
    <rPh sb="90" eb="91">
      <t>トウ</t>
    </rPh>
    <rPh sb="92" eb="93">
      <t>ツナ</t>
    </rPh>
    <rPh sb="95" eb="96">
      <t>オオ</t>
    </rPh>
    <rPh sb="98" eb="100">
      <t>ソンショウ</t>
    </rPh>
    <rPh sb="101" eb="103">
      <t>カクニン</t>
    </rPh>
    <rPh sb="109" eb="110">
      <t>ヒ</t>
    </rPh>
    <rPh sb="111" eb="112">
      <t>ツヅ</t>
    </rPh>
    <rPh sb="113" eb="114">
      <t>カン</t>
    </rPh>
    <rPh sb="114" eb="115">
      <t>キョ</t>
    </rPh>
    <rPh sb="115" eb="117">
      <t>チョウサ</t>
    </rPh>
    <rPh sb="118" eb="120">
      <t>ジッシ</t>
    </rPh>
    <rPh sb="122" eb="124">
      <t>ヒツヨウ</t>
    </rPh>
    <rPh sb="125" eb="127">
      <t>ザイゲン</t>
    </rPh>
    <rPh sb="128" eb="130">
      <t>カクホ</t>
    </rPh>
    <rPh sb="134" eb="136">
      <t>シュウゼン</t>
    </rPh>
    <rPh sb="137" eb="139">
      <t>コウシン</t>
    </rPh>
    <rPh sb="139" eb="142">
      <t>ジギョウヒ</t>
    </rPh>
    <rPh sb="143" eb="146">
      <t>ヘイジュンカ</t>
    </rPh>
    <rPh sb="147" eb="148">
      <t>ツト</t>
    </rPh>
    <rPh sb="150" eb="151">
      <t>トク</t>
    </rPh>
    <rPh sb="152" eb="155">
      <t>キンキュウセイ</t>
    </rPh>
    <rPh sb="156" eb="159">
      <t>ジュウヨウセイ</t>
    </rPh>
    <rPh sb="160" eb="161">
      <t>タカ</t>
    </rPh>
    <rPh sb="162" eb="163">
      <t>カン</t>
    </rPh>
    <rPh sb="163" eb="164">
      <t>キョ</t>
    </rPh>
    <rPh sb="166" eb="168">
      <t>コウシン</t>
    </rPh>
    <rPh sb="168" eb="169">
      <t>トウ</t>
    </rPh>
    <rPh sb="170" eb="171">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</si>
</sst>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D2-4B8B-A19D-08615A1E02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5BD2-4B8B-A19D-08615A1E02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6-4195-B261-3F570464B2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15F6-4195-B261-3F570464B2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88.78</c:v>
                </c:pt>
                <c:pt idx="1">
                  <c:v>89.98</c:v>
                </c:pt>
                <c:pt idx="2">
                  <c:v>89.99</c:v>
                </c:pt>
                <c:pt idx="3">
                  <c:v>90.43</c:v>
                </c:pt>
                <c:pt idx="4">
                  <c:v>90.73</c:v>
                </c:pt>
              </c:numCache>
            </c:numRef>
          </c:val>
          <c:extLst>
            <c:ext xmlns:c16="http://schemas.microsoft.com/office/drawing/2014/chart" uri="{C3380CC4-5D6E-409C-BE32-E72D297353CC}">
              <c16:uniqueId val="{00000000-3F2E-45DE-AE5C-733A31C0CF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3F2E-45DE-AE5C-733A31C0CF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90.51</c:v>
                </c:pt>
                <c:pt idx="1">
                  <c:v>90.1</c:v>
                </c:pt>
                <c:pt idx="2">
                  <c:v>93.03</c:v>
                </c:pt>
                <c:pt idx="3">
                  <c:v>93.69</c:v>
                </c:pt>
                <c:pt idx="4">
                  <c:v>89.33</c:v>
                </c:pt>
              </c:numCache>
            </c:numRef>
          </c:val>
          <c:extLst>
            <c:ext xmlns:c16="http://schemas.microsoft.com/office/drawing/2014/chart" uri="{C3380CC4-5D6E-409C-BE32-E72D297353CC}">
              <c16:uniqueId val="{00000000-1E0C-4AFC-B631-14A501DDFB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C-4AFC-B631-14A501DDFB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F-49D7-B38E-3BBA54BE36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F-49D7-B38E-3BBA54BE36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9C-4532-8203-AFABF26194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C-4532-8203-AFABF26194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D-4F88-ACB6-1F14A6CD9B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D-4F88-ACB6-1F14A6CD9B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D1-4A96-85C9-1F0321197C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1-4A96-85C9-1F0321197C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7D-4F02-81C2-BFB8FC5EAA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F87D-4F02-81C2-BFB8FC5EAA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79.83</c:v>
                </c:pt>
                <c:pt idx="1">
                  <c:v>80.2</c:v>
                </c:pt>
                <c:pt idx="2">
                  <c:v>87.96</c:v>
                </c:pt>
                <c:pt idx="3">
                  <c:v>89.3</c:v>
                </c:pt>
                <c:pt idx="4">
                  <c:v>81.459999999999994</c:v>
                </c:pt>
              </c:numCache>
            </c:numRef>
          </c:val>
          <c:extLst>
            <c:ext xmlns:c16="http://schemas.microsoft.com/office/drawing/2014/chart" uri="{C3380CC4-5D6E-409C-BE32-E72D297353CC}">
              <c16:uniqueId val="{00000000-A280-48FE-8314-3D82C6FE59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A280-48FE-8314-3D82C6FE59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149.99</c:v>
                </c:pt>
                <c:pt idx="1">
                  <c:v>152.05000000000001</c:v>
                </c:pt>
                <c:pt idx="2">
                  <c:v>141.53</c:v>
                </c:pt>
                <c:pt idx="3">
                  <c:v>137.41999999999999</c:v>
                </c:pt>
                <c:pt idx="4">
                  <c:v>152.61000000000001</c:v>
                </c:pt>
              </c:numCache>
            </c:numRef>
          </c:val>
          <c:extLst>
            <c:ext xmlns:c16="http://schemas.microsoft.com/office/drawing/2014/chart" uri="{C3380CC4-5D6E-409C-BE32-E72D297353CC}">
              <c16:uniqueId val="{00000000-798F-4022-AF2F-7BA67C5BE5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798F-4022-AF2F-7BA67C5BE5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9"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51">
        <f>データ!S6</f>
        <v>14340</v>
      </c>
      <c r="AM8" s="51"/>
      <c r="AN8" s="51"/>
      <c r="AO8" s="51"/>
      <c r="AP8" s="51"/>
      <c r="AQ8" s="51"/>
      <c r="AR8" s="51"/>
      <c r="AS8" s="51"/>
      <c r="AT8" s="52">
        <f>データ!T6</f>
        <v>112</v>
      </c>
      <c r="AU8" s="52"/>
      <c r="AV8" s="52"/>
      <c r="AW8" s="52"/>
      <c r="AX8" s="52"/>
      <c r="AY8" s="52"/>
      <c r="AZ8" s="52"/>
      <c r="BA8" s="52"/>
      <c r="BB8" s="52">
        <f>データ!U6</f>
        <v>128.04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81.319999999999993</v>
      </c>
      <c r="Q10" s="52"/>
      <c r="R10" s="52"/>
      <c r="S10" s="52"/>
      <c r="T10" s="52"/>
      <c r="U10" s="52"/>
      <c r="V10" s="52"/>
      <c r="W10" s="52">
        <f>データ!Q6</f>
        <v>96.94</v>
      </c>
      <c r="X10" s="52"/>
      <c r="Y10" s="52"/>
      <c r="Z10" s="52"/>
      <c r="AA10" s="52"/>
      <c r="AB10" s="52"/>
      <c r="AC10" s="52"/>
      <c r="AD10" s="51">
        <f>データ!R6</f>
        <v>2170</v>
      </c>
      <c r="AE10" s="51"/>
      <c r="AF10" s="51"/>
      <c r="AG10" s="51"/>
      <c r="AH10" s="51"/>
      <c r="AI10" s="51"/>
      <c r="AJ10" s="51"/>
      <c r="AK10" s="2"/>
      <c r="AL10" s="51">
        <f>データ!V6</f>
        <v>11566</v>
      </c>
      <c r="AM10" s="51"/>
      <c r="AN10" s="51"/>
      <c r="AO10" s="51"/>
      <c r="AP10" s="51"/>
      <c r="AQ10" s="51"/>
      <c r="AR10" s="51"/>
      <c r="AS10" s="51"/>
      <c r="AT10" s="52">
        <f>データ!W6</f>
        <v>4.17</v>
      </c>
      <c r="AU10" s="52"/>
      <c r="AV10" s="52"/>
      <c r="AW10" s="52"/>
      <c r="AX10" s="52"/>
      <c r="AY10" s="52"/>
      <c r="AZ10" s="52"/>
      <c r="BA10" s="52"/>
      <c r="BB10" s="52">
        <f>データ!X6</f>
        <v>2773.62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ZSC2VofYJDZOcBNmZmY8twZq82JnjRLSxeJq5GrLjZXRANbFcRt+G9BhdkHfl5uRf4RID/jXJNIwp9IRmeDf1w==" saltValue="OkuN0E08uT06SNzkJHx+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193682</v>
      </c>
      <c r="D6" s="19">
        <f t="shared" si="3"/>
        <v>47</v>
      </c>
      <c r="E6" s="19">
        <f t="shared" si="3"/>
        <v>17</v>
      </c>
      <c r="F6" s="19">
        <f t="shared" si="3"/>
        <v>1</v>
      </c>
      <c r="G6" s="19">
        <f t="shared" si="3"/>
        <v>0</v>
      </c>
      <c r="H6" s="19" t="str">
        <f t="shared" si="3"/>
        <v>山梨県　富士川町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81.319999999999993</v>
      </c>
      <c r="Q6" s="20">
        <f t="shared" si="3"/>
        <v>96.94</v>
      </c>
      <c r="R6" s="20">
        <f t="shared" si="3"/>
        <v>2170</v>
      </c>
      <c r="S6" s="20">
        <f t="shared" si="3"/>
        <v>14340</v>
      </c>
      <c r="T6" s="20">
        <f t="shared" si="3"/>
        <v>112</v>
      </c>
      <c r="U6" s="20">
        <f t="shared" si="3"/>
        <v>128.04</v>
      </c>
      <c r="V6" s="20">
        <f t="shared" si="3"/>
        <v>11566</v>
      </c>
      <c r="W6" s="20">
        <f t="shared" si="3"/>
        <v>4.17</v>
      </c>
      <c r="X6" s="20">
        <f t="shared" si="3"/>
        <v>2773.62</v>
      </c>
      <c r="Y6" s="21">
        <f>IF(Y7="",NA(),Y7)</f>
        <v>90.51</v>
      </c>
      <c r="Z6" s="21">
        <f t="shared" ref="Z6:AH6" si="4">IF(Z7="",NA(),Z7)</f>
        <v>90.1</v>
      </c>
      <c r="AA6" s="21">
        <f t="shared" si="4"/>
        <v>93.03</v>
      </c>
      <c r="AB6" s="21">
        <f t="shared" si="4"/>
        <v>93.69</v>
      </c>
      <c r="AC6" s="21">
        <f t="shared" si="4"/>
        <v>89.33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958.81</v>
      </c>
      <c r="BL6" s="21">
        <f t="shared" si="7"/>
        <v>1001.3</v>
      </c>
      <c r="BM6" s="21">
        <f t="shared" si="7"/>
        <v>1050.51</v>
      </c>
      <c r="BN6" s="21">
        <f t="shared" si="7"/>
        <v>1102.01</v>
      </c>
      <c r="BO6" s="21">
        <f t="shared" si="7"/>
        <v>987.36</v>
      </c>
      <c r="BP6" s="20" t="str">
        <f>IF(BP7="","",IF(BP7="-","【-】","【"&amp;SUBSTITUTE(TEXT(BP7,"#,##0.00"),"-","△")&amp;"】"))</f>
        <v>【652.82】</v>
      </c>
      <c r="BQ6" s="21">
        <f>IF(BQ7="",NA(),BQ7)</f>
        <v>79.83</v>
      </c>
      <c r="BR6" s="21">
        <f t="shared" ref="BR6:BZ6" si="8">IF(BR7="",NA(),BR7)</f>
        <v>80.2</v>
      </c>
      <c r="BS6" s="21">
        <f t="shared" si="8"/>
        <v>87.96</v>
      </c>
      <c r="BT6" s="21">
        <f t="shared" si="8"/>
        <v>89.3</v>
      </c>
      <c r="BU6" s="21">
        <f t="shared" si="8"/>
        <v>81.459999999999994</v>
      </c>
      <c r="BV6" s="21">
        <f t="shared" si="8"/>
        <v>82.88</v>
      </c>
      <c r="BW6" s="21">
        <f t="shared" si="8"/>
        <v>81.88</v>
      </c>
      <c r="BX6" s="21">
        <f t="shared" si="8"/>
        <v>82.65</v>
      </c>
      <c r="BY6" s="21">
        <f t="shared" si="8"/>
        <v>82.55</v>
      </c>
      <c r="BZ6" s="21">
        <f t="shared" si="8"/>
        <v>83.55</v>
      </c>
      <c r="CA6" s="20" t="str">
        <f>IF(CA7="","",IF(CA7="-","【-】","【"&amp;SUBSTITUTE(TEXT(CA7,"#,##0.00"),"-","△")&amp;"】"))</f>
        <v>【97.61】</v>
      </c>
      <c r="CB6" s="21">
        <f>IF(CB7="",NA(),CB7)</f>
        <v>149.99</v>
      </c>
      <c r="CC6" s="21">
        <f t="shared" ref="CC6:CK6" si="9">IF(CC7="",NA(),CC7)</f>
        <v>152.05000000000001</v>
      </c>
      <c r="CD6" s="21">
        <f t="shared" si="9"/>
        <v>141.53</v>
      </c>
      <c r="CE6" s="21">
        <f t="shared" si="9"/>
        <v>137.41999999999999</v>
      </c>
      <c r="CF6" s="21">
        <f t="shared" si="9"/>
        <v>152.61000000000001</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88.78</v>
      </c>
      <c r="CY6" s="21">
        <f t="shared" ref="CY6:DG6" si="11">IF(CY7="",NA(),CY7)</f>
        <v>89.98</v>
      </c>
      <c r="CZ6" s="21">
        <f t="shared" si="11"/>
        <v>89.99</v>
      </c>
      <c r="DA6" s="21">
        <f t="shared" si="11"/>
        <v>90.43</v>
      </c>
      <c r="DB6" s="21">
        <f t="shared" si="11"/>
        <v>90.73</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193682</v>
      </c>
      <c r="D7" s="23">
        <v>47</v>
      </c>
      <c r="E7" s="23">
        <v>17</v>
      </c>
      <c r="F7" s="23">
        <v>1</v>
      </c>
      <c r="G7" s="23">
        <v>0</v>
      </c>
      <c r="H7" s="23" t="s">
        <v>98</v>
      </c>
      <c r="I7" s="23" t="s">
        <v>99</v>
      </c>
      <c r="J7" s="23" t="s">
        <v>100</v>
      </c>
      <c r="K7" s="23" t="s">
        <v>101</v>
      </c>
      <c r="L7" s="23" t="s">
        <v>102</v>
      </c>
      <c r="M7" s="23" t="s">
        <v>103</v>
      </c>
      <c r="N7" s="24" t="s">
        <v>104</v>
      </c>
      <c r="O7" s="24" t="s">
        <v>105</v>
      </c>
      <c r="P7" s="24">
        <v>81.319999999999993</v>
      </c>
      <c r="Q7" s="24">
        <v>96.94</v>
      </c>
      <c r="R7" s="24">
        <v>2170</v>
      </c>
      <c r="S7" s="24">
        <v>14340</v>
      </c>
      <c r="T7" s="24">
        <v>112</v>
      </c>
      <c r="U7" s="24">
        <v>128.04</v>
      </c>
      <c r="V7" s="24">
        <v>11566</v>
      </c>
      <c r="W7" s="24">
        <v>4.17</v>
      </c>
      <c r="X7" s="24">
        <v>2773.62</v>
      </c>
      <c r="Y7" s="24">
        <v>90.51</v>
      </c>
      <c r="Z7" s="24">
        <v>90.1</v>
      </c>
      <c r="AA7" s="24">
        <v>93.03</v>
      </c>
      <c r="AB7" s="24">
        <v>93.69</v>
      </c>
      <c r="AC7" s="24">
        <v>89.33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958.81</v>
      </c>
      <c r="BL7" s="24">
        <v>1001.3</v>
      </c>
      <c r="BM7" s="24">
        <v>1050.51</v>
      </c>
      <c r="BN7" s="24">
        <v>1102.01</v>
      </c>
      <c r="BO7" s="24">
        <v>987.36</v>
      </c>
      <c r="BP7" s="24">
        <v>652.82000000000005</v>
      </c>
      <c r="BQ7" s="24">
        <v>79.83</v>
      </c>
      <c r="BR7" s="24">
        <v>80.2</v>
      </c>
      <c r="BS7" s="24">
        <v>87.96</v>
      </c>
      <c r="BT7" s="24">
        <v>89.3</v>
      </c>
      <c r="BU7" s="24">
        <v>81.459999999999994</v>
      </c>
      <c r="BV7" s="24">
        <v>82.88</v>
      </c>
      <c r="BW7" s="24">
        <v>81.88</v>
      </c>
      <c r="BX7" s="24">
        <v>82.65</v>
      </c>
      <c r="BY7" s="24">
        <v>82.55</v>
      </c>
      <c r="BZ7" s="24">
        <v>83.55</v>
      </c>
      <c r="CA7" s="24">
        <v>97.61</v>
      </c>
      <c r="CB7" s="24">
        <v>149.99</v>
      </c>
      <c r="CC7" s="24">
        <v>152.05000000000001</v>
      </c>
      <c r="CD7" s="24">
        <v>141.53</v>
      </c>
      <c r="CE7" s="24">
        <v>137.41999999999999</v>
      </c>
      <c r="CF7" s="24">
        <v>152.61000000000001</v>
      </c>
      <c r="CG7" s="24">
        <v>190.99</v>
      </c>
      <c r="CH7" s="24">
        <v>187.55</v>
      </c>
      <c r="CI7" s="24">
        <v>186.3</v>
      </c>
      <c r="CJ7" s="24">
        <v>188.38</v>
      </c>
      <c r="CK7" s="24">
        <v>185.98</v>
      </c>
      <c r="CL7" s="24">
        <v>138.29</v>
      </c>
      <c r="CM7" s="24" t="s">
        <v>104</v>
      </c>
      <c r="CN7" s="24" t="s">
        <v>104</v>
      </c>
      <c r="CO7" s="24" t="s">
        <v>104</v>
      </c>
      <c r="CP7" s="24" t="s">
        <v>104</v>
      </c>
      <c r="CQ7" s="24" t="s">
        <v>104</v>
      </c>
      <c r="CR7" s="24">
        <v>52.58</v>
      </c>
      <c r="CS7" s="24">
        <v>50.94</v>
      </c>
      <c r="CT7" s="24">
        <v>50.53</v>
      </c>
      <c r="CU7" s="24">
        <v>51.42</v>
      </c>
      <c r="CV7" s="24">
        <v>48.95</v>
      </c>
      <c r="CW7" s="24">
        <v>59.1</v>
      </c>
      <c r="CX7" s="24">
        <v>88.78</v>
      </c>
      <c r="CY7" s="24">
        <v>89.98</v>
      </c>
      <c r="CZ7" s="24">
        <v>89.99</v>
      </c>
      <c r="DA7" s="24">
        <v>90.43</v>
      </c>
      <c r="DB7" s="24">
        <v>90.73</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FJPCA221014a</cp:lastModifiedBy>
  <cp:lastPrinted>2024-02-27T08:43:45Z</cp:lastPrinted>
  <dcterms:created xsi:type="dcterms:W3CDTF">2023-12-12T02:47:08Z</dcterms:created>
  <dcterms:modified xsi:type="dcterms:W3CDTF">2024-02-27T10:36:40Z</dcterms:modified>
  <cp:category/>
</cp:coreProperties>
</file>