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3髙野\03法非適簡水\18富士川町\"/>
    </mc:Choice>
  </mc:AlternateContent>
  <xr:revisionPtr revIDLastSave="0" documentId="13_ncr:1_{475ED8B0-7B2E-4655-8923-1D8800BB8E25}" xr6:coauthVersionLast="47" xr6:coauthVersionMax="47" xr10:uidLastSave="{00000000-0000-0000-0000-000000000000}"/>
  <workbookProtection workbookAlgorithmName="SHA-512" workbookHashValue="yDR7VUaUjFeWfl7Ora0JpNfCuHm+6V3i5gqkNxBT0bbGGsDJAmWHfT01veXnYE+uoY3W1CXRwiqOVuJBUEinog==" workbookSaltValue="4EITfqhMqIvGN2H+iZWzFA==" workbookSpinCount="100000" lockStructure="1"/>
  <bookViews>
    <workbookView xWindow="-108" yWindow="-108" windowWidth="30936" windowHeight="167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B10"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<sst xmlns="http://schemas.openxmlformats.org/spreadsheetml/2006/main" count="233" uniqueCount="117">
  <si>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</si>
  <si>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</si>
  <si>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</si>
  <si>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</si>
  <si>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</si>
  <si>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</si>
  <si>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</si>
  <si>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</si>
  <si>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</si>
  <si>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</si>
  <si>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</si>
  <si>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</si>
  <si>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</si>
  <si>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</si>
  <si>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</si>
  <si>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</si>
  <si>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</si>
  <si>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</si>
  <si>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</si>
  <si>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</si>
  <si>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</si>
  <si>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</si>
  <si>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</si>
  <si>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</si>
  <si>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</si>
  <si>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</si>
  <si>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</si>
  <si>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</si>
  <si>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</si>
  <si>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</si>
  <si>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</si>
  <si>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</si>
  <si>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</si>
  <si>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</si>
  <si>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</si>
  <si>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</si>
  <si>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</si>
  <si>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</si>
  <si>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</si>
  <si>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</si>
  <si>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</si>
  <si>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</si>
  <si>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</si>
  <si>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</si>
  <si>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</si>
  <si>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</si>
  <si>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</si>
  <si>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</si>
  <si>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</si>
  <si>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</si>
  <si>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</si>
  <si>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</si>
  <si>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</si>
  <si>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</si>
  <si>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</si>
  <si>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</si>
  <si>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</si>
  <si>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</si>
  <si>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</si>
  <si>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</si>
  <si>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</si>
  <si>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</si>
  <si>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</si>
  <si>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</si>
  <si>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</si>
  <si>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</si>
  <si>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</si>
  <si>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</si>
  <si>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</si>
  <si>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</si>
  <si>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</si>
  <si>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</si>
  <si>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</si>
  <si>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</si>
  <si>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</si>
  <si>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</si>
  <si>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</si>
  <si>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</si>
  <si>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</si>
  <si>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</si>
  <si>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</si>
  <si>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</si>
  <si>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</si>
  <si>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</si>
  <si>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</si>
  <si>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</si>
  <si>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</si>
  <si>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</si>
  <si>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</si>
  <si>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</si>
  <si>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</si>
  <si>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</si>
  <si>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</si>
  <si>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</si>
  <si>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</si>
  <si>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</si>
  <si>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</si>
  <si>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</si>
  <si>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</si>
  <si>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</si>
  <si>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</si>
  <si>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</si>
  <si>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</si>
  <si>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</si>
  <si>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</si>
  <si>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</si>
  <si>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</si>
  <si>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</si>
  <si>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</si>
  <si>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</si>
  <si>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</si>
  <si>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</si>
  <si>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</si>
  <si>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</si>
  <si>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・供用開始後、50年以上経過していることから老朽施設及び老朽管の更新を行っている。管路更新率も依然として低い状況にあるので、今後も引き続き、必要財源を確保し、更新等を進める。</t>
    <rPh sb="1" eb="5">
      <t>キョウヨウカイシ</t>
    </rPh>
    <rPh sb="5" eb="6">
      <t>ゴ</t>
    </rPh>
    <rPh sb="9" eb="10">
      <t>ネン</t>
    </rPh>
    <rPh sb="10" eb="12">
      <t>イジョウ</t>
    </rPh>
    <rPh sb="12" eb="14">
      <t>ケイカ</t>
    </rPh>
    <rPh sb="22" eb="26">
      <t>ロウキュウシセツ</t>
    </rPh>
    <rPh sb="26" eb="27">
      <t>オヨ</t>
    </rPh>
    <rPh sb="28" eb="31">
      <t>ロウキュウカン</t>
    </rPh>
    <rPh sb="32" eb="34">
      <t>コウシン</t>
    </rPh>
    <rPh sb="35" eb="36">
      <t>オコナ</t>
    </rPh>
    <rPh sb="41" eb="43">
      <t>カンロ</t>
    </rPh>
    <rPh sb="43" eb="46">
      <t>コウシンリツ</t>
    </rPh>
    <rPh sb="47" eb="49">
      <t>イゼン</t>
    </rPh>
    <rPh sb="52" eb="53">
      <t>ヒク</t>
    </rPh>
    <rPh sb="54" eb="56">
      <t>ジョウキョウ</t>
    </rPh>
    <rPh sb="62" eb="64">
      <t>コンゴ</t>
    </rPh>
    <rPh sb="65" eb="66">
      <t>ヒ</t>
    </rPh>
    <rPh sb="67" eb="68">
      <t>ツヅ</t>
    </rPh>
    <rPh sb="70" eb="72">
      <t>ヒツヨウ</t>
    </rPh>
    <rPh sb="72" eb="74">
      <t>ザイゲン</t>
    </rPh>
    <rPh sb="75" eb="77">
      <t>カクホ</t>
    </rPh>
    <rPh sb="79" eb="81">
      <t>コウシン</t>
    </rPh>
    <rPh sb="81" eb="82">
      <t>トウ</t>
    </rPh>
    <rPh sb="83" eb="84">
      <t>スス</t>
    </rPh>
    <phoneticPr fontId="4"/>
  </si>
  <si>
    <t>・収益的収支比率は、類似団体平均値と比較し低い状況である。段階的に使用料改定を実施しているが、それ以上に老朽施設の更新等の経費が増加し、一般会計繰入金に依存せざえるを得ない状況となっている。
・料金回収率は、類似団体平均値と比較し低い状況である。適正な使用料収入の確保を図る。
・近年、老朽管の破裂や漏水箇所が増加傾向であり、有収率及び施設利用率が不安定に推移している。今後においても引き続き老朽施設の更新を進める。</t>
    <rPh sb="1" eb="4">
      <t>シュウエキテキ</t>
    </rPh>
    <rPh sb="4" eb="6">
      <t>シュウシ</t>
    </rPh>
    <rPh sb="6" eb="8">
      <t>ヒリツ</t>
    </rPh>
    <rPh sb="10" eb="12">
      <t>ルイジ</t>
    </rPh>
    <rPh sb="12" eb="14">
      <t>ダンタイ</t>
    </rPh>
    <rPh sb="14" eb="17">
      <t>ヘイキンチ</t>
    </rPh>
    <rPh sb="18" eb="20">
      <t>ヒカク</t>
    </rPh>
    <rPh sb="21" eb="22">
      <t>ヒク</t>
    </rPh>
    <rPh sb="23" eb="25">
      <t>ジョウキョウ</t>
    </rPh>
    <rPh sb="29" eb="32">
      <t>ダンカイテキ</t>
    </rPh>
    <rPh sb="33" eb="36">
      <t>シヨウリョウ</t>
    </rPh>
    <rPh sb="36" eb="38">
      <t>カイテイ</t>
    </rPh>
    <rPh sb="39" eb="41">
      <t>ジッシ</t>
    </rPh>
    <rPh sb="49" eb="51">
      <t>イジョウ</t>
    </rPh>
    <rPh sb="54" eb="56">
      <t>シセツ</t>
    </rPh>
    <rPh sb="57" eb="59">
      <t>コウシン</t>
    </rPh>
    <rPh sb="59" eb="60">
      <t>トウ</t>
    </rPh>
    <rPh sb="61" eb="63">
      <t>ケイヒ</t>
    </rPh>
    <rPh sb="64" eb="66">
      <t>ゾウカ</t>
    </rPh>
    <rPh sb="68" eb="70">
      <t>イッパン</t>
    </rPh>
    <rPh sb="70" eb="72">
      <t>カイケイ</t>
    </rPh>
    <rPh sb="72" eb="75">
      <t>クリイレキン</t>
    </rPh>
    <rPh sb="76" eb="78">
      <t>イゾン</t>
    </rPh>
    <rPh sb="83" eb="84">
      <t>エ</t>
    </rPh>
    <rPh sb="86" eb="88">
      <t>ジョウキョウ</t>
    </rPh>
    <rPh sb="97" eb="99">
      <t>リョウキン</t>
    </rPh>
    <rPh sb="99" eb="102">
      <t>カイシュウリツ</t>
    </rPh>
    <rPh sb="104" eb="108">
      <t>ルイジダンタイ</t>
    </rPh>
    <rPh sb="108" eb="111">
      <t>ヘイキンチ</t>
    </rPh>
    <rPh sb="112" eb="114">
      <t>ヒカク</t>
    </rPh>
    <rPh sb="115" eb="116">
      <t>ヒク</t>
    </rPh>
    <rPh sb="117" eb="119">
      <t>ジョウキョウ</t>
    </rPh>
    <rPh sb="123" eb="125">
      <t>テキセイ</t>
    </rPh>
    <rPh sb="126" eb="129">
      <t>シヨウリョウ</t>
    </rPh>
    <rPh sb="129" eb="131">
      <t>シュウニュウ</t>
    </rPh>
    <rPh sb="132" eb="134">
      <t>カクホ</t>
    </rPh>
    <rPh sb="135" eb="136">
      <t>ハカ</t>
    </rPh>
    <rPh sb="140" eb="142">
      <t>キンネン</t>
    </rPh>
    <rPh sb="143" eb="146">
      <t>ロウキュウカン</t>
    </rPh>
    <rPh sb="147" eb="149">
      <t>ハレツ</t>
    </rPh>
    <rPh sb="150" eb="152">
      <t>ロウスイ</t>
    </rPh>
    <rPh sb="152" eb="154">
      <t>カショ</t>
    </rPh>
    <rPh sb="155" eb="157">
      <t>ゾウカ</t>
    </rPh>
    <rPh sb="157" eb="159">
      <t>ケイコウ</t>
    </rPh>
    <rPh sb="163" eb="166">
      <t>ユウシュウリツ</t>
    </rPh>
    <rPh sb="166" eb="167">
      <t>オヨ</t>
    </rPh>
    <rPh sb="168" eb="170">
      <t>シセツ</t>
    </rPh>
    <rPh sb="170" eb="173">
      <t>リヨウリツ</t>
    </rPh>
    <rPh sb="174" eb="177">
      <t>フアンテイ</t>
    </rPh>
    <rPh sb="178" eb="180">
      <t>スイイ</t>
    </rPh>
    <rPh sb="185" eb="187">
      <t>コンゴ</t>
    </rPh>
    <rPh sb="192" eb="193">
      <t>ヒ</t>
    </rPh>
    <rPh sb="194" eb="195">
      <t>ツヅ</t>
    </rPh>
    <rPh sb="196" eb="200">
      <t>ロウキュウシセツ</t>
    </rPh>
    <rPh sb="201" eb="203">
      <t>コウシン</t>
    </rPh>
    <rPh sb="204" eb="205">
      <t>スス</t>
    </rPh>
    <phoneticPr fontId="4"/>
  </si>
  <si>
    <t>・依然として一般会計繰入金に依存した経営状況にあり、老朽施設及び老朽管路の更新事業が必要とされる。今後も計画的に料金の改定を行い、収益の確保努めるとともに、施設・設備の維持管理費用等の抑制・節減に努めながら、経営の効率化を図る。</t>
    <rPh sb="1" eb="3">
      <t>イゼン</t>
    </rPh>
    <rPh sb="6" eb="10">
      <t>イッパンカイケイ</t>
    </rPh>
    <rPh sb="10" eb="13">
      <t>クリイレキン</t>
    </rPh>
    <rPh sb="14" eb="16">
      <t>イゾン</t>
    </rPh>
    <rPh sb="18" eb="22">
      <t>ケイエイジョウキョウ</t>
    </rPh>
    <rPh sb="26" eb="30">
      <t>ロウキュウシセツ</t>
    </rPh>
    <rPh sb="30" eb="31">
      <t>オヨ</t>
    </rPh>
    <rPh sb="32" eb="34">
      <t>ロウキュウ</t>
    </rPh>
    <rPh sb="34" eb="36">
      <t>カンロ</t>
    </rPh>
    <rPh sb="37" eb="39">
      <t>コウシン</t>
    </rPh>
    <rPh sb="39" eb="41">
      <t>ジギョウ</t>
    </rPh>
    <rPh sb="42" eb="44">
      <t>ヒツヨウ</t>
    </rPh>
    <rPh sb="49" eb="51">
      <t>コンゴ</t>
    </rPh>
    <rPh sb="52" eb="54">
      <t>ケイカク</t>
    </rPh>
    <rPh sb="54" eb="55">
      <t>テキ</t>
    </rPh>
    <rPh sb="56" eb="58">
      <t>リョウキン</t>
    </rPh>
    <rPh sb="59" eb="61">
      <t>カイテイ</t>
    </rPh>
    <rPh sb="62" eb="63">
      <t>オコナ</t>
    </rPh>
    <rPh sb="65" eb="67">
      <t>シュウエキ</t>
    </rPh>
    <rPh sb="68" eb="70">
      <t>カクホ</t>
    </rPh>
    <rPh sb="70" eb="71">
      <t>ツト</t>
    </rPh>
    <rPh sb="78" eb="80">
      <t>シセツ</t>
    </rPh>
    <rPh sb="81" eb="83">
      <t>セツビ</t>
    </rPh>
    <rPh sb="84" eb="88">
      <t>イジカンリ</t>
    </rPh>
    <rPh sb="88" eb="90">
      <t>ヒヨウ</t>
    </rPh>
    <rPh sb="90" eb="91">
      <t>トウ</t>
    </rPh>
    <rPh sb="92" eb="94">
      <t>ヨクセイ</t>
    </rPh>
    <rPh sb="95" eb="97">
      <t>セツゲン</t>
    </rPh>
    <rPh sb="98" eb="99">
      <t>ツト</t>
    </rPh>
    <rPh sb="104" eb="106">
      <t>ケイエイ</t>
    </rPh>
    <rPh sb="107" eb="110">
      <t>コウリツカ</t>
    </rPh>
    <rPh sb="111" eb="11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</si>
</sst>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0.76</c:v>
                </c:pt>
                <c:pt idx="1">
                  <c:v>0.93</c:v>
                </c:pt>
                <c:pt idx="2">
                  <c:v>0.28000000000000003</c:v>
                </c:pt>
                <c:pt idx="3" formatCode="#,##0.00;&quot;△&quot;#,##0.00">
                  <c:v>0</c:v>
                </c:pt>
                <c:pt idx="4" formatCode="#,##0.00;&quot;△&quot;#,##0.00">
                  <c:v>0</c:v>
                </c:pt>
              </c:numCache>
            </c:numRef>
          </c:val>
          <c:extLst>
            <c:ext xmlns:c16="http://schemas.microsoft.com/office/drawing/2014/chart" uri="{C3380CC4-5D6E-409C-BE32-E72D297353CC}">
              <c16:uniqueId val="{00000000-6470-4391-AB22-9A8E8D037D8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6470-4391-AB22-9A8E8D037D8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77.540000000000006</c:v>
                </c:pt>
                <c:pt idx="1">
                  <c:v>86.4</c:v>
                </c:pt>
                <c:pt idx="2">
                  <c:v>78.58</c:v>
                </c:pt>
                <c:pt idx="3">
                  <c:v>76.08</c:v>
                </c:pt>
                <c:pt idx="4">
                  <c:v>75.209999999999994</c:v>
                </c:pt>
              </c:numCache>
            </c:numRef>
          </c:val>
          <c:extLst>
            <c:ext xmlns:c16="http://schemas.microsoft.com/office/drawing/2014/chart" uri="{C3380CC4-5D6E-409C-BE32-E72D297353CC}">
              <c16:uniqueId val="{00000000-1EE0-4117-AE76-0119B2AF573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1EE0-4117-AE76-0119B2AF573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68.349999999999994</c:v>
                </c:pt>
                <c:pt idx="1">
                  <c:v>58.9</c:v>
                </c:pt>
                <c:pt idx="2">
                  <c:v>66.099999999999994</c:v>
                </c:pt>
                <c:pt idx="3">
                  <c:v>65.27</c:v>
                </c:pt>
                <c:pt idx="4">
                  <c:v>64.63</c:v>
                </c:pt>
              </c:numCache>
            </c:numRef>
          </c:val>
          <c:extLst>
            <c:ext xmlns:c16="http://schemas.microsoft.com/office/drawing/2014/chart" uri="{C3380CC4-5D6E-409C-BE32-E72D297353CC}">
              <c16:uniqueId val="{00000000-7C40-4E08-870E-013D1384E1B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7C40-4E08-870E-013D1384E1B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65.290000000000006</c:v>
                </c:pt>
                <c:pt idx="1">
                  <c:v>57.56</c:v>
                </c:pt>
                <c:pt idx="2">
                  <c:v>54.72</c:v>
                </c:pt>
                <c:pt idx="3">
                  <c:v>59.31</c:v>
                </c:pt>
                <c:pt idx="4">
                  <c:v>61.57</c:v>
                </c:pt>
              </c:numCache>
            </c:numRef>
          </c:val>
          <c:extLst>
            <c:ext xmlns:c16="http://schemas.microsoft.com/office/drawing/2014/chart" uri="{C3380CC4-5D6E-409C-BE32-E72D297353CC}">
              <c16:uniqueId val="{00000000-620D-4EF4-8067-3A6797B5392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620D-4EF4-8067-3A6797B5392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07-41A4-B7DB-3193727B2C6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07-41A4-B7DB-3193727B2C6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14-41BC-8D48-CEE3CC60E1D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14-41BC-8D48-CEE3CC60E1D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EF-4AA8-A536-FF555ACC4F5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EF-4AA8-A536-FF555ACC4F5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38-4E54-925A-ADFB8D9FD8D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38-4E54-925A-ADFB8D9FD8D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2953.28</c:v>
                </c:pt>
                <c:pt idx="1">
                  <c:v>2551.94</c:v>
                </c:pt>
                <c:pt idx="2">
                  <c:v>2424.96</c:v>
                </c:pt>
                <c:pt idx="3">
                  <c:v>2453.35</c:v>
                </c:pt>
                <c:pt idx="4">
                  <c:v>3030.1</c:v>
                </c:pt>
              </c:numCache>
            </c:numRef>
          </c:val>
          <c:extLst>
            <c:ext xmlns:c16="http://schemas.microsoft.com/office/drawing/2014/chart" uri="{C3380CC4-5D6E-409C-BE32-E72D297353CC}">
              <c16:uniqueId val="{00000000-F333-4671-8EA6-EC5F92EF1A9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F333-4671-8EA6-EC5F92EF1A9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25.94</c:v>
                </c:pt>
                <c:pt idx="1">
                  <c:v>29.03</c:v>
                </c:pt>
                <c:pt idx="2">
                  <c:v>27.42</c:v>
                </c:pt>
                <c:pt idx="3">
                  <c:v>25.52</c:v>
                </c:pt>
                <c:pt idx="4">
                  <c:v>20.99</c:v>
                </c:pt>
              </c:numCache>
            </c:numRef>
          </c:val>
          <c:extLst>
            <c:ext xmlns:c16="http://schemas.microsoft.com/office/drawing/2014/chart" uri="{C3380CC4-5D6E-409C-BE32-E72D297353CC}">
              <c16:uniqueId val="{00000000-23A6-4A0A-BE4A-F9926E20D5B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23A6-4A0A-BE4A-F9926E20D5B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417.75</c:v>
                </c:pt>
                <c:pt idx="1">
                  <c:v>445.46</c:v>
                </c:pt>
                <c:pt idx="2">
                  <c:v>472.31</c:v>
                </c:pt>
                <c:pt idx="3">
                  <c:v>513.78</c:v>
                </c:pt>
                <c:pt idx="4">
                  <c:v>535.87</c:v>
                </c:pt>
              </c:numCache>
            </c:numRef>
          </c:val>
          <c:extLst>
            <c:ext xmlns:c16="http://schemas.microsoft.com/office/drawing/2014/chart" uri="{C3380CC4-5D6E-409C-BE32-E72D297353CC}">
              <c16:uniqueId val="{00000000-DB74-4ACB-B5E6-A8B6692E506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DB74-4ACB-B5E6-A8B6692E506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山梨県　富士川町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14340</v>
      </c>
      <c r="AM8" s="60"/>
      <c r="AN8" s="60"/>
      <c r="AO8" s="60"/>
      <c r="AP8" s="60"/>
      <c r="AQ8" s="60"/>
      <c r="AR8" s="60"/>
      <c r="AS8" s="60"/>
      <c r="AT8" s="36">
        <f>データ!$S$6</f>
        <v>112</v>
      </c>
      <c r="AU8" s="36"/>
      <c r="AV8" s="36"/>
      <c r="AW8" s="36"/>
      <c r="AX8" s="36"/>
      <c r="AY8" s="36"/>
      <c r="AZ8" s="36"/>
      <c r="BA8" s="36"/>
      <c r="BB8" s="36">
        <f>データ!$T$6</f>
        <v>128.04</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8.48</v>
      </c>
      <c r="Q10" s="36"/>
      <c r="R10" s="36"/>
      <c r="S10" s="36"/>
      <c r="T10" s="36"/>
      <c r="U10" s="36"/>
      <c r="V10" s="36"/>
      <c r="W10" s="60">
        <f>データ!$Q$6</f>
        <v>2085</v>
      </c>
      <c r="X10" s="60"/>
      <c r="Y10" s="60"/>
      <c r="Z10" s="60"/>
      <c r="AA10" s="60"/>
      <c r="AB10" s="60"/>
      <c r="AC10" s="60"/>
      <c r="AD10" s="2"/>
      <c r="AE10" s="2"/>
      <c r="AF10" s="2"/>
      <c r="AG10" s="2"/>
      <c r="AH10" s="2"/>
      <c r="AI10" s="2"/>
      <c r="AJ10" s="2"/>
      <c r="AK10" s="2"/>
      <c r="AL10" s="60">
        <f>データ!$U$6</f>
        <v>1205</v>
      </c>
      <c r="AM10" s="60"/>
      <c r="AN10" s="60"/>
      <c r="AO10" s="60"/>
      <c r="AP10" s="60"/>
      <c r="AQ10" s="60"/>
      <c r="AR10" s="60"/>
      <c r="AS10" s="60"/>
      <c r="AT10" s="36">
        <f>データ!$V$6</f>
        <v>42.13</v>
      </c>
      <c r="AU10" s="36"/>
      <c r="AV10" s="36"/>
      <c r="AW10" s="36"/>
      <c r="AX10" s="36"/>
      <c r="AY10" s="36"/>
      <c r="AZ10" s="36"/>
      <c r="BA10" s="36"/>
      <c r="BB10" s="36">
        <f>データ!$W$6</f>
        <v>28.6</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Ib4PU3yN+hE/KIAuRmF8RRYpIE3uroCzAWbQ+5zPuGK2TcbifZnRG3BYdn9CqvuJoUXnJuwwgVPsi+2DDLoJFA==" saltValue="Qp+EejjR1L11QMRTARuz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193682</v>
      </c>
      <c r="D6" s="20">
        <f t="shared" si="3"/>
        <v>47</v>
      </c>
      <c r="E6" s="20">
        <f t="shared" si="3"/>
        <v>1</v>
      </c>
      <c r="F6" s="20">
        <f t="shared" si="3"/>
        <v>0</v>
      </c>
      <c r="G6" s="20">
        <f t="shared" si="3"/>
        <v>0</v>
      </c>
      <c r="H6" s="20" t="str">
        <f t="shared" si="3"/>
        <v>山梨県　富士川町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8.48</v>
      </c>
      <c r="Q6" s="21">
        <f t="shared" si="3"/>
        <v>2085</v>
      </c>
      <c r="R6" s="21">
        <f t="shared" si="3"/>
        <v>14340</v>
      </c>
      <c r="S6" s="21">
        <f t="shared" si="3"/>
        <v>112</v>
      </c>
      <c r="T6" s="21">
        <f t="shared" si="3"/>
        <v>128.04</v>
      </c>
      <c r="U6" s="21">
        <f t="shared" si="3"/>
        <v>1205</v>
      </c>
      <c r="V6" s="21">
        <f t="shared" si="3"/>
        <v>42.13</v>
      </c>
      <c r="W6" s="21">
        <f t="shared" si="3"/>
        <v>28.6</v>
      </c>
      <c r="X6" s="22">
        <f>IF(X7="",NA(),X7)</f>
        <v>65.290000000000006</v>
      </c>
      <c r="Y6" s="22">
        <f t="shared" ref="Y6:AG6" si="4">IF(Y7="",NA(),Y7)</f>
        <v>57.56</v>
      </c>
      <c r="Z6" s="22">
        <f t="shared" si="4"/>
        <v>54.72</v>
      </c>
      <c r="AA6" s="22">
        <f t="shared" si="4"/>
        <v>59.31</v>
      </c>
      <c r="AB6" s="22">
        <f t="shared" si="4"/>
        <v>61.57</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2953.28</v>
      </c>
      <c r="BF6" s="22">
        <f t="shared" ref="BF6:BN6" si="7">IF(BF7="",NA(),BF7)</f>
        <v>2551.94</v>
      </c>
      <c r="BG6" s="22">
        <f t="shared" si="7"/>
        <v>2424.96</v>
      </c>
      <c r="BH6" s="22">
        <f t="shared" si="7"/>
        <v>2453.35</v>
      </c>
      <c r="BI6" s="22">
        <f t="shared" si="7"/>
        <v>3030.1</v>
      </c>
      <c r="BJ6" s="22">
        <f t="shared" si="7"/>
        <v>1274.21</v>
      </c>
      <c r="BK6" s="22">
        <f t="shared" si="7"/>
        <v>1183.92</v>
      </c>
      <c r="BL6" s="22">
        <f t="shared" si="7"/>
        <v>1128.72</v>
      </c>
      <c r="BM6" s="22">
        <f t="shared" si="7"/>
        <v>1125.25</v>
      </c>
      <c r="BN6" s="22">
        <f t="shared" si="7"/>
        <v>1157.05</v>
      </c>
      <c r="BO6" s="21" t="str">
        <f>IF(BO7="","",IF(BO7="-","【-】","【"&amp;SUBSTITUTE(TEXT(BO7,"#,##0.00"),"-","△")&amp;"】"))</f>
        <v>【982.48】</v>
      </c>
      <c r="BP6" s="22">
        <f>IF(BP7="",NA(),BP7)</f>
        <v>25.94</v>
      </c>
      <c r="BQ6" s="22">
        <f t="shared" ref="BQ6:BY6" si="8">IF(BQ7="",NA(),BQ7)</f>
        <v>29.03</v>
      </c>
      <c r="BR6" s="22">
        <f t="shared" si="8"/>
        <v>27.42</v>
      </c>
      <c r="BS6" s="22">
        <f t="shared" si="8"/>
        <v>25.52</v>
      </c>
      <c r="BT6" s="22">
        <f t="shared" si="8"/>
        <v>20.99</v>
      </c>
      <c r="BU6" s="22">
        <f t="shared" si="8"/>
        <v>41.25</v>
      </c>
      <c r="BV6" s="22">
        <f t="shared" si="8"/>
        <v>42.5</v>
      </c>
      <c r="BW6" s="22">
        <f t="shared" si="8"/>
        <v>41.84</v>
      </c>
      <c r="BX6" s="22">
        <f t="shared" si="8"/>
        <v>41.44</v>
      </c>
      <c r="BY6" s="22">
        <f t="shared" si="8"/>
        <v>37.65</v>
      </c>
      <c r="BZ6" s="21" t="str">
        <f>IF(BZ7="","",IF(BZ7="-","【-】","【"&amp;SUBSTITUTE(TEXT(BZ7,"#,##0.00"),"-","△")&amp;"】"))</f>
        <v>【50.61】</v>
      </c>
      <c r="CA6" s="22">
        <f>IF(CA7="",NA(),CA7)</f>
        <v>417.75</v>
      </c>
      <c r="CB6" s="22">
        <f t="shared" ref="CB6:CJ6" si="9">IF(CB7="",NA(),CB7)</f>
        <v>445.46</v>
      </c>
      <c r="CC6" s="22">
        <f t="shared" si="9"/>
        <v>472.31</v>
      </c>
      <c r="CD6" s="22">
        <f t="shared" si="9"/>
        <v>513.78</v>
      </c>
      <c r="CE6" s="22">
        <f t="shared" si="9"/>
        <v>535.87</v>
      </c>
      <c r="CF6" s="22">
        <f t="shared" si="9"/>
        <v>383.25</v>
      </c>
      <c r="CG6" s="22">
        <f t="shared" si="9"/>
        <v>377.72</v>
      </c>
      <c r="CH6" s="22">
        <f t="shared" si="9"/>
        <v>390.47</v>
      </c>
      <c r="CI6" s="22">
        <f t="shared" si="9"/>
        <v>403.61</v>
      </c>
      <c r="CJ6" s="22">
        <f t="shared" si="9"/>
        <v>442.82</v>
      </c>
      <c r="CK6" s="21" t="str">
        <f>IF(CK7="","",IF(CK7="-","【-】","【"&amp;SUBSTITUTE(TEXT(CK7,"#,##0.00"),"-","△")&amp;"】"))</f>
        <v>【320.83】</v>
      </c>
      <c r="CL6" s="22">
        <f>IF(CL7="",NA(),CL7)</f>
        <v>77.540000000000006</v>
      </c>
      <c r="CM6" s="22">
        <f t="shared" ref="CM6:CU6" si="10">IF(CM7="",NA(),CM7)</f>
        <v>86.4</v>
      </c>
      <c r="CN6" s="22">
        <f t="shared" si="10"/>
        <v>78.58</v>
      </c>
      <c r="CO6" s="22">
        <f t="shared" si="10"/>
        <v>76.08</v>
      </c>
      <c r="CP6" s="22">
        <f t="shared" si="10"/>
        <v>75.209999999999994</v>
      </c>
      <c r="CQ6" s="22">
        <f t="shared" si="10"/>
        <v>48.26</v>
      </c>
      <c r="CR6" s="22">
        <f t="shared" si="10"/>
        <v>48.01</v>
      </c>
      <c r="CS6" s="22">
        <f t="shared" si="10"/>
        <v>49.08</v>
      </c>
      <c r="CT6" s="22">
        <f t="shared" si="10"/>
        <v>51.46</v>
      </c>
      <c r="CU6" s="22">
        <f t="shared" si="10"/>
        <v>51.84</v>
      </c>
      <c r="CV6" s="21" t="str">
        <f>IF(CV7="","",IF(CV7="-","【-】","【"&amp;SUBSTITUTE(TEXT(CV7,"#,##0.00"),"-","△")&amp;"】"))</f>
        <v>【56.15】</v>
      </c>
      <c r="CW6" s="22">
        <f>IF(CW7="",NA(),CW7)</f>
        <v>68.349999999999994</v>
      </c>
      <c r="CX6" s="22">
        <f t="shared" ref="CX6:DF6" si="11">IF(CX7="",NA(),CX7)</f>
        <v>58.9</v>
      </c>
      <c r="CY6" s="22">
        <f t="shared" si="11"/>
        <v>66.099999999999994</v>
      </c>
      <c r="CZ6" s="22">
        <f t="shared" si="11"/>
        <v>65.27</v>
      </c>
      <c r="DA6" s="22">
        <f t="shared" si="11"/>
        <v>64.63</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0.76</v>
      </c>
      <c r="EE6" s="22">
        <f t="shared" ref="EE6:EM6" si="14">IF(EE7="",NA(),EE7)</f>
        <v>0.93</v>
      </c>
      <c r="EF6" s="22">
        <f t="shared" si="14"/>
        <v>0.28000000000000003</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193682</v>
      </c>
      <c r="D7" s="24">
        <v>47</v>
      </c>
      <c r="E7" s="24">
        <v>1</v>
      </c>
      <c r="F7" s="24">
        <v>0</v>
      </c>
      <c r="G7" s="24">
        <v>0</v>
      </c>
      <c r="H7" s="24" t="s">
        <v>96</v>
      </c>
      <c r="I7" s="24" t="s">
        <v>97</v>
      </c>
      <c r="J7" s="24" t="s">
        <v>98</v>
      </c>
      <c r="K7" s="24" t="s">
        <v>99</v>
      </c>
      <c r="L7" s="24" t="s">
        <v>100</v>
      </c>
      <c r="M7" s="24" t="s">
        <v>101</v>
      </c>
      <c r="N7" s="25" t="s">
        <v>102</v>
      </c>
      <c r="O7" s="25" t="s">
        <v>103</v>
      </c>
      <c r="P7" s="25">
        <v>8.48</v>
      </c>
      <c r="Q7" s="25">
        <v>2085</v>
      </c>
      <c r="R7" s="25">
        <v>14340</v>
      </c>
      <c r="S7" s="25">
        <v>112</v>
      </c>
      <c r="T7" s="25">
        <v>128.04</v>
      </c>
      <c r="U7" s="25">
        <v>1205</v>
      </c>
      <c r="V7" s="25">
        <v>42.13</v>
      </c>
      <c r="W7" s="25">
        <v>28.6</v>
      </c>
      <c r="X7" s="25">
        <v>65.290000000000006</v>
      </c>
      <c r="Y7" s="25">
        <v>57.56</v>
      </c>
      <c r="Z7" s="25">
        <v>54.72</v>
      </c>
      <c r="AA7" s="25">
        <v>59.31</v>
      </c>
      <c r="AB7" s="25">
        <v>61.57</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2953.28</v>
      </c>
      <c r="BF7" s="25">
        <v>2551.94</v>
      </c>
      <c r="BG7" s="25">
        <v>2424.96</v>
      </c>
      <c r="BH7" s="25">
        <v>2453.35</v>
      </c>
      <c r="BI7" s="25">
        <v>3030.1</v>
      </c>
      <c r="BJ7" s="25">
        <v>1274.21</v>
      </c>
      <c r="BK7" s="25">
        <v>1183.92</v>
      </c>
      <c r="BL7" s="25">
        <v>1128.72</v>
      </c>
      <c r="BM7" s="25">
        <v>1125.25</v>
      </c>
      <c r="BN7" s="25">
        <v>1157.05</v>
      </c>
      <c r="BO7" s="25">
        <v>982.48</v>
      </c>
      <c r="BP7" s="25">
        <v>25.94</v>
      </c>
      <c r="BQ7" s="25">
        <v>29.03</v>
      </c>
      <c r="BR7" s="25">
        <v>27.42</v>
      </c>
      <c r="BS7" s="25">
        <v>25.52</v>
      </c>
      <c r="BT7" s="25">
        <v>20.99</v>
      </c>
      <c r="BU7" s="25">
        <v>41.25</v>
      </c>
      <c r="BV7" s="25">
        <v>42.5</v>
      </c>
      <c r="BW7" s="25">
        <v>41.84</v>
      </c>
      <c r="BX7" s="25">
        <v>41.44</v>
      </c>
      <c r="BY7" s="25">
        <v>37.65</v>
      </c>
      <c r="BZ7" s="25">
        <v>50.61</v>
      </c>
      <c r="CA7" s="25">
        <v>417.75</v>
      </c>
      <c r="CB7" s="25">
        <v>445.46</v>
      </c>
      <c r="CC7" s="25">
        <v>472.31</v>
      </c>
      <c r="CD7" s="25">
        <v>513.78</v>
      </c>
      <c r="CE7" s="25">
        <v>535.87</v>
      </c>
      <c r="CF7" s="25">
        <v>383.25</v>
      </c>
      <c r="CG7" s="25">
        <v>377.72</v>
      </c>
      <c r="CH7" s="25">
        <v>390.47</v>
      </c>
      <c r="CI7" s="25">
        <v>403.61</v>
      </c>
      <c r="CJ7" s="25">
        <v>442.82</v>
      </c>
      <c r="CK7" s="25">
        <v>320.83</v>
      </c>
      <c r="CL7" s="25">
        <v>77.540000000000006</v>
      </c>
      <c r="CM7" s="25">
        <v>86.4</v>
      </c>
      <c r="CN7" s="25">
        <v>78.58</v>
      </c>
      <c r="CO7" s="25">
        <v>76.08</v>
      </c>
      <c r="CP7" s="25">
        <v>75.209999999999994</v>
      </c>
      <c r="CQ7" s="25">
        <v>48.26</v>
      </c>
      <c r="CR7" s="25">
        <v>48.01</v>
      </c>
      <c r="CS7" s="25">
        <v>49.08</v>
      </c>
      <c r="CT7" s="25">
        <v>51.46</v>
      </c>
      <c r="CU7" s="25">
        <v>51.84</v>
      </c>
      <c r="CV7" s="25">
        <v>56.15</v>
      </c>
      <c r="CW7" s="25">
        <v>68.349999999999994</v>
      </c>
      <c r="CX7" s="25">
        <v>58.9</v>
      </c>
      <c r="CY7" s="25">
        <v>66.099999999999994</v>
      </c>
      <c r="CZ7" s="25">
        <v>65.27</v>
      </c>
      <c r="DA7" s="25">
        <v>64.63</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0.76</v>
      </c>
      <c r="EE7" s="25">
        <v>0.93</v>
      </c>
      <c r="EF7" s="25">
        <v>0.28000000000000003</v>
      </c>
      <c r="EG7" s="25">
        <v>0</v>
      </c>
      <c r="EH7" s="25">
        <v>0</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2024-01-24T00:06:41Z</cp:lastPrinted>
  <dcterms:created xsi:type="dcterms:W3CDTF">2023-12-05T01:05:46Z</dcterms:created>
  <dcterms:modified xsi:type="dcterms:W3CDTF">2024-02-20T07:17:54Z</dcterms:modified>
  <cp:category/>
</cp:coreProperties>
</file>