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67.2.4\suikan\02水道関係\05決算状況調査\経営比較分析\"/>
    </mc:Choice>
  </mc:AlternateContent>
  <xr:revisionPtr revIDLastSave="0" documentId="8_{D1A93313-9CBF-45E7-89A6-6FE6B9AEAA6A}" xr6:coauthVersionLast="36" xr6:coauthVersionMax="36" xr10:uidLastSave="{00000000-0000-0000-0000-000000000000}"/>
  <workbookProtection workbookAlgorithmName="SHA-512" workbookHashValue="ufFd+glriukISvLt6BLc5rNPeP4Tsf16AeAGVyU8dUEz37UK7rXGYXxBhUwHojrFpzO0ayFlruThgQpP+ySGug==" workbookSaltValue="jNvHFPROhuFY+k01aAqdeA==" workbookSpinCount="100000" lockStructure="1"/>
  <bookViews>
    <workbookView xWindow="-105" yWindow="-105" windowWidth="30930" windowHeight="167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W10" i="4" s="1"/>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AT10" i="4"/>
  <c r="AL10" i="4"/>
  <c r="P10" i="4"/>
  <c r="B10" i="4"/>
  <c r="BB8" i="4"/>
  <c r="AD8" i="4"/>
  <c r="W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<sst xmlns="http://schemas.openxmlformats.org/spreadsheetml/2006/main" count="233" uniqueCount="118">
  <si>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</si>
  <si>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</si>
  <si>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</si>
  <si>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</si>
  <si>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</si>
  <si>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</si>
  <si>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</si>
  <si>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</si>
  <si>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</si>
  <si>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</si>
  <si>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</si>
  <si>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</si>
  <si>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</si>
  <si>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</si>
  <si>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</si>
  <si>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</si>
  <si>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</si>
  <si>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</si>
  <si>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</si>
  <si>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</si>
  <si>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</si>
  <si>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</si>
  <si>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</si>
  <si>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</si>
  <si>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</si>
  <si>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</si>
  <si>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</si>
  <si>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</si>
  <si>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</si>
  <si>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</si>
  <si>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</si>
  <si>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</si>
  <si>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</si>
  <si>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</si>
  <si>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</si>
  <si>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</si>
  <si>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</si>
  <si>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</si>
  <si>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</si>
  <si>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</si>
  <si>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</si>
  <si>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</si>
  <si>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</si>
  <si>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</si>
  <si>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</si>
  <si>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</si>
  <si>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</si>
  <si>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</si>
  <si>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</si>
  <si>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</si>
  <si>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</si>
  <si>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</si>
  <si>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</si>
  <si>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</si>
  <si>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</si>
  <si>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</si>
  <si>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</si>
  <si>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</si>
  <si>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</si>
  <si>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</si>
  <si>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</si>
  <si>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</si>
  <si>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</si>
  <si>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</si>
  <si>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</si>
  <si>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</si>
  <si>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</si>
  <si>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</si>
  <si>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</si>
  <si>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</si>
  <si>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</si>
  <si>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</si>
  <si>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</si>
  <si>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</si>
  <si>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</si>
  <si>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</si>
  <si>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</si>
  <si>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</si>
  <si>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</si>
  <si>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</si>
  <si>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</si>
  <si>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</si>
  <si>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</si>
  <si>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</si>
  <si>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</si>
  <si>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</si>
  <si>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</si>
  <si>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</si>
  <si>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</si>
  <si>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</si>
  <si>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</si>
  <si>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</si>
  <si>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</si>
  <si>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</si>
  <si>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</si>
  <si>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</si>
  <si>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</si>
  <si>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</si>
  <si>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</si>
  <si>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</si>
  <si>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</si>
  <si>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</si>
  <si>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</si>
  <si>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</si>
  <si>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</si>
  <si>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</si>
  <si>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</si>
  <si>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</si>
  <si>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</si>
  <si>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</si>
  <si>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</si>
  <si>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</si>
  <si>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</si>
  <si>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</si>
  <si>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</si>
  <si>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現在、公営企業会計適用に向け、資産台帳等を整備している。公営企業会計を適用すれば具体的な数値が出るが、多くの施設、管路が２０年以上を経過していることから、計画的な更新計画が必要となる。また、更新には多額の費用がかかることから、国庫補助金等の活用や適正な水道料金等財源の確保も必要である。
管路更新率は低い状況ではあるが、現状では今以上の投資ができる状態ではない。耐用年数とともに、埋設状況や管種、漏水状況等複合的に優先順位を判断し、管路更新を進めていく。
</t>
    <rPh sb="0" eb="2">
      <t>ゲンザイ</t>
    </rPh>
    <rPh sb="3" eb="9">
      <t>コウエイキギョウカイケイ</t>
    </rPh>
    <rPh sb="9" eb="11">
      <t>テキヨウ</t>
    </rPh>
    <rPh sb="12" eb="13">
      <t>ム</t>
    </rPh>
    <rPh sb="15" eb="20">
      <t>シサンダイチョウトウ</t>
    </rPh>
    <rPh sb="21" eb="23">
      <t>セイビ</t>
    </rPh>
    <rPh sb="28" eb="32">
      <t>コウエイキギョウ</t>
    </rPh>
    <rPh sb="32" eb="34">
      <t>カイケイ</t>
    </rPh>
    <rPh sb="35" eb="37">
      <t>テキヨウ</t>
    </rPh>
    <rPh sb="40" eb="43">
      <t>グタイテキ</t>
    </rPh>
    <rPh sb="44" eb="46">
      <t>スウチ</t>
    </rPh>
    <rPh sb="47" eb="48">
      <t>デ</t>
    </rPh>
    <rPh sb="51" eb="52">
      <t>オオ</t>
    </rPh>
    <rPh sb="54" eb="56">
      <t>シセツ</t>
    </rPh>
    <rPh sb="57" eb="59">
      <t>カンロ</t>
    </rPh>
    <rPh sb="62" eb="65">
      <t>ネンイジョウ</t>
    </rPh>
    <rPh sb="66" eb="68">
      <t>ケイカ</t>
    </rPh>
    <rPh sb="77" eb="80">
      <t>ケイカクテキ</t>
    </rPh>
    <rPh sb="81" eb="85">
      <t>コウシンケイカク</t>
    </rPh>
    <rPh sb="86" eb="88">
      <t>ヒツヨウ</t>
    </rPh>
    <rPh sb="95" eb="97">
      <t>コウシン</t>
    </rPh>
    <rPh sb="99" eb="101">
      <t>タガク</t>
    </rPh>
    <rPh sb="102" eb="104">
      <t>ヒヨウ</t>
    </rPh>
    <rPh sb="113" eb="118">
      <t>コッコホジョキン</t>
    </rPh>
    <rPh sb="118" eb="119">
      <t>トウ</t>
    </rPh>
    <rPh sb="120" eb="122">
      <t>カツヨウ</t>
    </rPh>
    <rPh sb="123" eb="125">
      <t>テキセイ</t>
    </rPh>
    <rPh sb="126" eb="129">
      <t>スイドウリョウ</t>
    </rPh>
    <rPh sb="129" eb="130">
      <t>キン</t>
    </rPh>
    <rPh sb="130" eb="131">
      <t>トウ</t>
    </rPh>
    <rPh sb="131" eb="133">
      <t>ザイゲン</t>
    </rPh>
    <rPh sb="134" eb="136">
      <t>カクホ</t>
    </rPh>
    <rPh sb="137" eb="139">
      <t>ヒツヨウ</t>
    </rPh>
    <rPh sb="144" eb="149">
      <t>カンロコウシンリツ</t>
    </rPh>
    <rPh sb="150" eb="151">
      <t>ヒク</t>
    </rPh>
    <rPh sb="152" eb="154">
      <t>ジョウキョウ</t>
    </rPh>
    <rPh sb="160" eb="162">
      <t>ゲンジョウ</t>
    </rPh>
    <rPh sb="164" eb="167">
      <t>イマイジョウ</t>
    </rPh>
    <rPh sb="168" eb="170">
      <t>トウシ</t>
    </rPh>
    <rPh sb="174" eb="176">
      <t>ジョウタイ</t>
    </rPh>
    <rPh sb="181" eb="185">
      <t>タイヨウネンスウ</t>
    </rPh>
    <rPh sb="190" eb="194">
      <t>マイセツジョウキョウ</t>
    </rPh>
    <rPh sb="195" eb="197">
      <t>カンシュ</t>
    </rPh>
    <rPh sb="198" eb="202">
      <t>ロウスイジョウキョウ</t>
    </rPh>
    <rPh sb="202" eb="203">
      <t>トウ</t>
    </rPh>
    <rPh sb="203" eb="206">
      <t>フクゴウテキ</t>
    </rPh>
    <rPh sb="207" eb="211">
      <t>ユウセンジュンイ</t>
    </rPh>
    <rPh sb="212" eb="214">
      <t>ハンダン</t>
    </rPh>
    <rPh sb="216" eb="220">
      <t>カンロコウシン</t>
    </rPh>
    <rPh sb="221" eb="222">
      <t>スス</t>
    </rPh>
    <phoneticPr fontId="4"/>
  </si>
  <si>
    <t>令和４年度は３年度に続き、コロナウイルス感染症対応事業により、水道料金の半年間免除を行ったため、営業収益が関係する指標について、類似団体と大きく差がついてしまう結果になったが、昨年度との比較では大きな差はない状態であった。
しかしながら、近年、耐用年数を迎えた水道管の更新やそれに伴う企業債残高の増加により、経営状態が良いとは言い難い状況である。状況の改善に向けて水道料金の見直しが必要とされる。
給水原価は使用水量の減少と水道管更新の増加が影響し近年は増加傾向である。事業や維持管理の見直しを必要とする。施設利用率は近年低下傾向で、人口減少に伴うものと考えられる。地形的に他事業者との広域化はできないため、施設の統合を検討する必要がある。有収率は近年の布設替工事の成果か漏水が減り、率が上がっている。しかしながら、類似団体と比べ低い状態であるため、今後も計画的な布設替を行うとともに、漏水調査を積極的に行う必要がある。</t>
    <rPh sb="0" eb="2">
      <t>レイワ</t>
    </rPh>
    <rPh sb="3" eb="5">
      <t>ネンド</t>
    </rPh>
    <rPh sb="10" eb="11">
      <t>ツヅ</t>
    </rPh>
    <rPh sb="20" eb="23">
      <t>カンセンショウ</t>
    </rPh>
    <rPh sb="23" eb="25">
      <t>タイオウ</t>
    </rPh>
    <rPh sb="25" eb="27">
      <t>ジギョウ</t>
    </rPh>
    <rPh sb="31" eb="35">
      <t>スイドウリョウキン</t>
    </rPh>
    <rPh sb="36" eb="39">
      <t>ハントシカン</t>
    </rPh>
    <rPh sb="39" eb="41">
      <t>メンジョ</t>
    </rPh>
    <rPh sb="42" eb="43">
      <t>オコナ</t>
    </rPh>
    <rPh sb="48" eb="50">
      <t>エイギョウ</t>
    </rPh>
    <rPh sb="50" eb="52">
      <t>シュウエキ</t>
    </rPh>
    <rPh sb="53" eb="55">
      <t>カンケイ</t>
    </rPh>
    <rPh sb="57" eb="59">
      <t>シヒョウ</t>
    </rPh>
    <rPh sb="64" eb="68">
      <t>ルイジダンタイ</t>
    </rPh>
    <rPh sb="69" eb="70">
      <t>オオ</t>
    </rPh>
    <rPh sb="72" eb="73">
      <t>サ</t>
    </rPh>
    <rPh sb="80" eb="82">
      <t>ケッカ</t>
    </rPh>
    <rPh sb="88" eb="91">
      <t>サクネンド</t>
    </rPh>
    <rPh sb="93" eb="95">
      <t>ヒカク</t>
    </rPh>
    <rPh sb="97" eb="98">
      <t>オオ</t>
    </rPh>
    <rPh sb="100" eb="101">
      <t>サ</t>
    </rPh>
    <rPh sb="104" eb="106">
      <t>ジョウタイ</t>
    </rPh>
    <rPh sb="119" eb="121">
      <t>キンネン</t>
    </rPh>
    <rPh sb="122" eb="126">
      <t>タイヨウネンスウ</t>
    </rPh>
    <rPh sb="127" eb="128">
      <t>ムカ</t>
    </rPh>
    <rPh sb="130" eb="133">
      <t>スイドウカン</t>
    </rPh>
    <rPh sb="134" eb="136">
      <t>コウシン</t>
    </rPh>
    <rPh sb="140" eb="141">
      <t>トモナ</t>
    </rPh>
    <rPh sb="142" eb="145">
      <t>キギョウサイ</t>
    </rPh>
    <rPh sb="145" eb="147">
      <t>ザンダカ</t>
    </rPh>
    <rPh sb="148" eb="150">
      <t>ゾウカ</t>
    </rPh>
    <rPh sb="154" eb="158">
      <t>ケイエイジョウタイ</t>
    </rPh>
    <rPh sb="159" eb="160">
      <t>ヨ</t>
    </rPh>
    <rPh sb="163" eb="164">
      <t>イ</t>
    </rPh>
    <rPh sb="165" eb="166">
      <t>ガタ</t>
    </rPh>
    <rPh sb="167" eb="169">
      <t>ジョウキョウ</t>
    </rPh>
    <rPh sb="173" eb="175">
      <t>ジョウキョウ</t>
    </rPh>
    <rPh sb="176" eb="181">
      <t>カイゼン</t>
    </rPh>
    <rPh sb="182" eb="186">
      <t>スイドウリョウキン</t>
    </rPh>
    <rPh sb="187" eb="189">
      <t>ミナオ</t>
    </rPh>
    <rPh sb="191" eb="193">
      <t>ヒツヨウ</t>
    </rPh>
    <rPh sb="199" eb="203">
      <t>キュウスイゲンカ</t>
    </rPh>
    <rPh sb="204" eb="206">
      <t>シヨウ</t>
    </rPh>
    <rPh sb="206" eb="208">
      <t>スイリョウ</t>
    </rPh>
    <rPh sb="209" eb="210">
      <t>ゲン</t>
    </rPh>
    <rPh sb="210" eb="211">
      <t>ショウ</t>
    </rPh>
    <rPh sb="212" eb="217">
      <t>スイドウカンコウシン</t>
    </rPh>
    <rPh sb="218" eb="219">
      <t>ゾウ</t>
    </rPh>
    <rPh sb="219" eb="220">
      <t>カ</t>
    </rPh>
    <rPh sb="221" eb="223">
      <t>エイキョウ</t>
    </rPh>
    <rPh sb="224" eb="226">
      <t>キンネン</t>
    </rPh>
    <rPh sb="227" eb="229">
      <t>ゾ</t>
    </rPh>
    <rPh sb="229" eb="231">
      <t>ケイコウ</t>
    </rPh>
    <rPh sb="235" eb="237">
      <t>ジギョウ</t>
    </rPh>
    <rPh sb="238" eb="242">
      <t>イジカンリ</t>
    </rPh>
    <rPh sb="243" eb="245">
      <t>ミナオ</t>
    </rPh>
    <rPh sb="247" eb="249">
      <t>ヒツヨウ</t>
    </rPh>
    <rPh sb="253" eb="255">
      <t>シセツ</t>
    </rPh>
    <rPh sb="255" eb="258">
      <t>リヨウリツ</t>
    </rPh>
    <rPh sb="259" eb="261">
      <t>キンネン</t>
    </rPh>
    <rPh sb="261" eb="265">
      <t>テイカケイコウ</t>
    </rPh>
    <rPh sb="267" eb="270">
      <t>ジンコウゲン</t>
    </rPh>
    <rPh sb="270" eb="271">
      <t>ショウ</t>
    </rPh>
    <rPh sb="272" eb="273">
      <t>トモナ</t>
    </rPh>
    <rPh sb="277" eb="278">
      <t>カンガ</t>
    </rPh>
    <rPh sb="283" eb="286">
      <t>チケイテキ</t>
    </rPh>
    <rPh sb="287" eb="288">
      <t>ホカ</t>
    </rPh>
    <rPh sb="288" eb="291">
      <t>ジギョウシャ</t>
    </rPh>
    <rPh sb="293" eb="296">
      <t>コウイキカ</t>
    </rPh>
    <rPh sb="304" eb="306">
      <t>シセツ</t>
    </rPh>
    <rPh sb="307" eb="309">
      <t>トウゴウ</t>
    </rPh>
    <rPh sb="310" eb="312">
      <t>ケントウ</t>
    </rPh>
    <rPh sb="314" eb="316">
      <t>ヒツヨウ</t>
    </rPh>
    <rPh sb="320" eb="322">
      <t>ユウシュウ</t>
    </rPh>
    <rPh sb="322" eb="323">
      <t>リツ</t>
    </rPh>
    <rPh sb="324" eb="326">
      <t>キンネン</t>
    </rPh>
    <rPh sb="327" eb="332">
      <t>フセツガエコウジ</t>
    </rPh>
    <rPh sb="333" eb="335">
      <t>セイカ</t>
    </rPh>
    <rPh sb="336" eb="338">
      <t>ロウスイ</t>
    </rPh>
    <rPh sb="339" eb="340">
      <t>ヘ</t>
    </rPh>
    <rPh sb="342" eb="343">
      <t>リツ</t>
    </rPh>
    <rPh sb="344" eb="345">
      <t>ア</t>
    </rPh>
    <rPh sb="358" eb="362">
      <t>ルイジダンタイ</t>
    </rPh>
    <rPh sb="363" eb="364">
      <t>クラ</t>
    </rPh>
    <rPh sb="365" eb="366">
      <t>ヒク</t>
    </rPh>
    <rPh sb="367" eb="369">
      <t>ジョウタイ</t>
    </rPh>
    <rPh sb="375" eb="377">
      <t>コンゴ</t>
    </rPh>
    <rPh sb="378" eb="381">
      <t>ケイカクテキ</t>
    </rPh>
    <rPh sb="382" eb="385">
      <t>フセツガエ</t>
    </rPh>
    <rPh sb="386" eb="387">
      <t>オコナ</t>
    </rPh>
    <rPh sb="393" eb="397">
      <t>ロウスイチョウサ</t>
    </rPh>
    <rPh sb="398" eb="401">
      <t>セッキョクテキ</t>
    </rPh>
    <rPh sb="402" eb="403">
      <t>オコナ</t>
    </rPh>
    <rPh sb="404" eb="406">
      <t>ヒツヨウ</t>
    </rPh>
    <phoneticPr fontId="4"/>
  </si>
  <si>
    <t>水道使用量の減少や地方債残高の増加、事業費の高騰など、今後の経営状況は苦しいものとなっている。今後、健全な経営のためには維持管理の見直しやダウンサイジング、施設統合が有効となると思われる。
令和６年度より公営企業会計を適用することから、改めて、経営に関する指標を見直し、経営戦略の見直しに繋げたい。</t>
    <rPh sb="7" eb="8">
      <t>ショウ</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</si>
</sst>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0.84</c:v>
                </c:pt>
                <c:pt idx="2">
                  <c:v>0.47</c:v>
                </c:pt>
                <c:pt idx="3">
                  <c:v>0.2</c:v>
                </c:pt>
                <c:pt idx="4">
                  <c:v>0.21</c:v>
                </c:pt>
              </c:numCache>
            </c:numRef>
          </c:val>
          <c:extLst>
            <c:ext xmlns:c16="http://schemas.microsoft.com/office/drawing/2014/chart" uri="{C3380CC4-5D6E-409C-BE32-E72D297353CC}">
              <c16:uniqueId val="{00000000-8F11-458D-957B-B9DC44BF09C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8F11-458D-957B-B9DC44BF09C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51.37</c:v>
                </c:pt>
                <c:pt idx="1">
                  <c:v>49.64</c:v>
                </c:pt>
                <c:pt idx="2">
                  <c:v>46.78</c:v>
                </c:pt>
                <c:pt idx="3">
                  <c:v>45.45</c:v>
                </c:pt>
                <c:pt idx="4">
                  <c:v>41.45</c:v>
                </c:pt>
              </c:numCache>
            </c:numRef>
          </c:val>
          <c:extLst>
            <c:ext xmlns:c16="http://schemas.microsoft.com/office/drawing/2014/chart" uri="{C3380CC4-5D6E-409C-BE32-E72D297353CC}">
              <c16:uniqueId val="{00000000-A62C-4CC7-AD4B-DD788478FE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A62C-4CC7-AD4B-DD788478FE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57.82</c:v>
                </c:pt>
                <c:pt idx="1">
                  <c:v>56.22</c:v>
                </c:pt>
                <c:pt idx="2">
                  <c:v>59.12</c:v>
                </c:pt>
                <c:pt idx="3">
                  <c:v>63.38</c:v>
                </c:pt>
                <c:pt idx="4">
                  <c:v>66.52</c:v>
                </c:pt>
              </c:numCache>
            </c:numRef>
          </c:val>
          <c:extLst>
            <c:ext xmlns:c16="http://schemas.microsoft.com/office/drawing/2014/chart" uri="{C3380CC4-5D6E-409C-BE32-E72D297353CC}">
              <c16:uniqueId val="{00000000-CBBA-48D0-B82C-F41A3D25A9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CBBA-48D0-B82C-F41A3D25A9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71.7</c:v>
                </c:pt>
                <c:pt idx="1">
                  <c:v>75.16</c:v>
                </c:pt>
                <c:pt idx="2">
                  <c:v>71.47</c:v>
                </c:pt>
                <c:pt idx="3">
                  <c:v>68.709999999999994</c:v>
                </c:pt>
                <c:pt idx="4">
                  <c:v>58.23</c:v>
                </c:pt>
              </c:numCache>
            </c:numRef>
          </c:val>
          <c:extLst>
            <c:ext xmlns:c16="http://schemas.microsoft.com/office/drawing/2014/chart" uri="{C3380CC4-5D6E-409C-BE32-E72D297353CC}">
              <c16:uniqueId val="{00000000-29A2-4C1B-8A8F-2ECFC47E6F9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29A2-4C1B-8A8F-2ECFC47E6F9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A-4E56-829B-32A04AD7D6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A-4E56-829B-32A04AD7D6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5-4469-A910-513619E89C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5-4469-A910-513619E89C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C-4041-926C-21B17F2006D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C-4041-926C-21B17F2006D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5-4C01-AEAD-476529D1E6F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5-4C01-AEAD-476529D1E6F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1442.15</c:v>
                </c:pt>
                <c:pt idx="1">
                  <c:v>1509.12</c:v>
                </c:pt>
                <c:pt idx="2">
                  <c:v>2843.5</c:v>
                </c:pt>
                <c:pt idx="3">
                  <c:v>2776.75</c:v>
                </c:pt>
                <c:pt idx="4">
                  <c:v>2758.52</c:v>
                </c:pt>
              </c:numCache>
            </c:numRef>
          </c:val>
          <c:extLst>
            <c:ext xmlns:c16="http://schemas.microsoft.com/office/drawing/2014/chart" uri="{C3380CC4-5D6E-409C-BE32-E72D297353CC}">
              <c16:uniqueId val="{00000000-54D2-49DF-9C37-0C4E68AB416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54D2-49DF-9C37-0C4E68AB416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58.07</c:v>
                </c:pt>
                <c:pt idx="1">
                  <c:v>58.04</c:v>
                </c:pt>
                <c:pt idx="2">
                  <c:v>26.98</c:v>
                </c:pt>
                <c:pt idx="3">
                  <c:v>26.69</c:v>
                </c:pt>
                <c:pt idx="4">
                  <c:v>24.21</c:v>
                </c:pt>
              </c:numCache>
            </c:numRef>
          </c:val>
          <c:extLst>
            <c:ext xmlns:c16="http://schemas.microsoft.com/office/drawing/2014/chart" uri="{C3380CC4-5D6E-409C-BE32-E72D297353CC}">
              <c16:uniqueId val="{00000000-7AAD-4C9E-8FCA-3A19DC30E43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7AAD-4C9E-8FCA-3A19DC30E43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198.53</c:v>
                </c:pt>
                <c:pt idx="1">
                  <c:v>197.28</c:v>
                </c:pt>
                <c:pt idx="2">
                  <c:v>220.23</c:v>
                </c:pt>
                <c:pt idx="3">
                  <c:v>211.76</c:v>
                </c:pt>
                <c:pt idx="4">
                  <c:v>244.53</c:v>
                </c:pt>
              </c:numCache>
            </c:numRef>
          </c:val>
          <c:extLst>
            <c:ext xmlns:c16="http://schemas.microsoft.com/office/drawing/2014/chart" uri="{C3380CC4-5D6E-409C-BE32-E72D297353CC}">
              <c16:uniqueId val="{00000000-661A-4283-8616-E5109156158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661A-4283-8616-E5109156158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南部町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7079</v>
      </c>
      <c r="AM8" s="37"/>
      <c r="AN8" s="37"/>
      <c r="AO8" s="37"/>
      <c r="AP8" s="37"/>
      <c r="AQ8" s="37"/>
      <c r="AR8" s="37"/>
      <c r="AS8" s="37"/>
      <c r="AT8" s="38">
        <f>データ!$S$6</f>
        <v>200.87</v>
      </c>
      <c r="AU8" s="38"/>
      <c r="AV8" s="38"/>
      <c r="AW8" s="38"/>
      <c r="AX8" s="38"/>
      <c r="AY8" s="38"/>
      <c r="AZ8" s="38"/>
      <c r="BA8" s="38"/>
      <c r="BB8" s="38">
        <f>データ!$T$6</f>
        <v>35.24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99.76</v>
      </c>
      <c r="Q10" s="38"/>
      <c r="R10" s="38"/>
      <c r="S10" s="38"/>
      <c r="T10" s="38"/>
      <c r="U10" s="38"/>
      <c r="V10" s="38"/>
      <c r="W10" s="37">
        <f>データ!$Q$6</f>
        <v>1930</v>
      </c>
      <c r="X10" s="37"/>
      <c r="Y10" s="37"/>
      <c r="Z10" s="37"/>
      <c r="AA10" s="37"/>
      <c r="AB10" s="37"/>
      <c r="AC10" s="37"/>
      <c r="AD10" s="2"/>
      <c r="AE10" s="2"/>
      <c r="AF10" s="2"/>
      <c r="AG10" s="2"/>
      <c r="AH10" s="2"/>
      <c r="AI10" s="2"/>
      <c r="AJ10" s="2"/>
      <c r="AK10" s="2"/>
      <c r="AL10" s="37">
        <f>データ!$U$6</f>
        <v>6999</v>
      </c>
      <c r="AM10" s="37"/>
      <c r="AN10" s="37"/>
      <c r="AO10" s="37"/>
      <c r="AP10" s="37"/>
      <c r="AQ10" s="37"/>
      <c r="AR10" s="37"/>
      <c r="AS10" s="37"/>
      <c r="AT10" s="38">
        <f>データ!$V$6</f>
        <v>21.3</v>
      </c>
      <c r="AU10" s="38"/>
      <c r="AV10" s="38"/>
      <c r="AW10" s="38"/>
      <c r="AX10" s="38"/>
      <c r="AY10" s="38"/>
      <c r="AZ10" s="38"/>
      <c r="BA10" s="38"/>
      <c r="BB10" s="38">
        <f>データ!$W$6</f>
        <v>328.59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EVnc+BeBTjyQFQR5ho459Xxk1WRZuYJYqJj7+KDUAOSbPXKCUUD57Pb7Oj4YHVMDbv1y/tZdHzfpSTyUU3f5Zg==" saltValue="040zFppBOVcRfbKcTUo5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193666</v>
      </c>
      <c r="D6" s="20">
        <f t="shared" si="3"/>
        <v>47</v>
      </c>
      <c r="E6" s="20">
        <f t="shared" si="3"/>
        <v>1</v>
      </c>
      <c r="F6" s="20">
        <f t="shared" si="3"/>
        <v>0</v>
      </c>
      <c r="G6" s="20">
        <f t="shared" si="3"/>
        <v>0</v>
      </c>
      <c r="H6" s="20" t="str">
        <f t="shared" si="3"/>
        <v>山梨県　南部町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99.76</v>
      </c>
      <c r="Q6" s="21">
        <f t="shared" si="3"/>
        <v>1930</v>
      </c>
      <c r="R6" s="21">
        <f t="shared" si="3"/>
        <v>7079</v>
      </c>
      <c r="S6" s="21">
        <f t="shared" si="3"/>
        <v>200.87</v>
      </c>
      <c r="T6" s="21">
        <f t="shared" si="3"/>
        <v>35.24</v>
      </c>
      <c r="U6" s="21">
        <f t="shared" si="3"/>
        <v>6999</v>
      </c>
      <c r="V6" s="21">
        <f t="shared" si="3"/>
        <v>21.3</v>
      </c>
      <c r="W6" s="21">
        <f t="shared" si="3"/>
        <v>328.59</v>
      </c>
      <c r="X6" s="22">
        <f>IF(X7="",NA(),X7)</f>
        <v>71.7</v>
      </c>
      <c r="Y6" s="22">
        <f t="shared" ref="Y6:AG6" si="4">IF(Y7="",NA(),Y7)</f>
        <v>75.16</v>
      </c>
      <c r="Z6" s="22">
        <f t="shared" si="4"/>
        <v>71.47</v>
      </c>
      <c r="AA6" s="22">
        <f t="shared" si="4"/>
        <v>68.709999999999994</v>
      </c>
      <c r="AB6" s="22">
        <f t="shared" si="4"/>
        <v>58.23</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1442.15</v>
      </c>
      <c r="BF6" s="22">
        <f t="shared" ref="BF6:BN6" si="7">IF(BF7="",NA(),BF7)</f>
        <v>1509.12</v>
      </c>
      <c r="BG6" s="22">
        <f t="shared" si="7"/>
        <v>2843.5</v>
      </c>
      <c r="BH6" s="22">
        <f t="shared" si="7"/>
        <v>2776.75</v>
      </c>
      <c r="BI6" s="22">
        <f t="shared" si="7"/>
        <v>2758.52</v>
      </c>
      <c r="BJ6" s="22">
        <f t="shared" si="7"/>
        <v>1168.7</v>
      </c>
      <c r="BK6" s="22">
        <f t="shared" si="7"/>
        <v>1245.46</v>
      </c>
      <c r="BL6" s="22">
        <f t="shared" si="7"/>
        <v>834.1</v>
      </c>
      <c r="BM6" s="22">
        <f t="shared" si="7"/>
        <v>853.42</v>
      </c>
      <c r="BN6" s="22">
        <f t="shared" si="7"/>
        <v>906.61</v>
      </c>
      <c r="BO6" s="21" t="str">
        <f>IF(BO7="","",IF(BO7="-","【-】","【"&amp;SUBSTITUTE(TEXT(BO7,"#,##0.00"),"-","△")&amp;"】"))</f>
        <v>【982.48】</v>
      </c>
      <c r="BP6" s="22">
        <f>IF(BP7="",NA(),BP7)</f>
        <v>58.07</v>
      </c>
      <c r="BQ6" s="22">
        <f t="shared" ref="BQ6:BY6" si="8">IF(BQ7="",NA(),BQ7)</f>
        <v>58.04</v>
      </c>
      <c r="BR6" s="22">
        <f t="shared" si="8"/>
        <v>26.98</v>
      </c>
      <c r="BS6" s="22">
        <f t="shared" si="8"/>
        <v>26.69</v>
      </c>
      <c r="BT6" s="22">
        <f t="shared" si="8"/>
        <v>24.21</v>
      </c>
      <c r="BU6" s="22">
        <f t="shared" si="8"/>
        <v>53.59</v>
      </c>
      <c r="BV6" s="22">
        <f t="shared" si="8"/>
        <v>51.08</v>
      </c>
      <c r="BW6" s="22">
        <f t="shared" si="8"/>
        <v>64.44</v>
      </c>
      <c r="BX6" s="22">
        <f t="shared" si="8"/>
        <v>60.53</v>
      </c>
      <c r="BY6" s="22">
        <f t="shared" si="8"/>
        <v>56.38</v>
      </c>
      <c r="BZ6" s="21" t="str">
        <f>IF(BZ7="","",IF(BZ7="-","【-】","【"&amp;SUBSTITUTE(TEXT(BZ7,"#,##0.00"),"-","△")&amp;"】"))</f>
        <v>【50.61】</v>
      </c>
      <c r="CA6" s="22">
        <f>IF(CA7="",NA(),CA7)</f>
        <v>198.53</v>
      </c>
      <c r="CB6" s="22">
        <f t="shared" ref="CB6:CJ6" si="9">IF(CB7="",NA(),CB7)</f>
        <v>197.28</v>
      </c>
      <c r="CC6" s="22">
        <f t="shared" si="9"/>
        <v>220.23</v>
      </c>
      <c r="CD6" s="22">
        <f t="shared" si="9"/>
        <v>211.76</v>
      </c>
      <c r="CE6" s="22">
        <f t="shared" si="9"/>
        <v>244.53</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51.37</v>
      </c>
      <c r="CM6" s="22">
        <f t="shared" ref="CM6:CU6" si="10">IF(CM7="",NA(),CM7)</f>
        <v>49.64</v>
      </c>
      <c r="CN6" s="22">
        <f t="shared" si="10"/>
        <v>46.78</v>
      </c>
      <c r="CO6" s="22">
        <f t="shared" si="10"/>
        <v>45.45</v>
      </c>
      <c r="CP6" s="22">
        <f t="shared" si="10"/>
        <v>41.45</v>
      </c>
      <c r="CQ6" s="22">
        <f t="shared" si="10"/>
        <v>56.41</v>
      </c>
      <c r="CR6" s="22">
        <f t="shared" si="10"/>
        <v>54.9</v>
      </c>
      <c r="CS6" s="22">
        <f t="shared" si="10"/>
        <v>55.7</v>
      </c>
      <c r="CT6" s="22">
        <f t="shared" si="10"/>
        <v>54.87</v>
      </c>
      <c r="CU6" s="22">
        <f t="shared" si="10"/>
        <v>54.82</v>
      </c>
      <c r="CV6" s="21" t="str">
        <f>IF(CV7="","",IF(CV7="-","【-】","【"&amp;SUBSTITUTE(TEXT(CV7,"#,##0.00"),"-","△")&amp;"】"))</f>
        <v>【56.15】</v>
      </c>
      <c r="CW6" s="22">
        <f>IF(CW7="",NA(),CW7)</f>
        <v>57.82</v>
      </c>
      <c r="CX6" s="22">
        <f t="shared" ref="CX6:DF6" si="11">IF(CX7="",NA(),CX7)</f>
        <v>56.22</v>
      </c>
      <c r="CY6" s="22">
        <f t="shared" si="11"/>
        <v>59.12</v>
      </c>
      <c r="CZ6" s="22">
        <f t="shared" si="11"/>
        <v>63.38</v>
      </c>
      <c r="DA6" s="22">
        <f t="shared" si="11"/>
        <v>66.52</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0.26</v>
      </c>
      <c r="EE6" s="22">
        <f t="shared" ref="EE6:EM6" si="14">IF(EE7="",NA(),EE7)</f>
        <v>0.84</v>
      </c>
      <c r="EF6" s="22">
        <f t="shared" si="14"/>
        <v>0.47</v>
      </c>
      <c r="EG6" s="22">
        <f t="shared" si="14"/>
        <v>0.2</v>
      </c>
      <c r="EH6" s="22">
        <f t="shared" si="14"/>
        <v>0.21</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193666</v>
      </c>
      <c r="D7" s="24">
        <v>47</v>
      </c>
      <c r="E7" s="24">
        <v>1</v>
      </c>
      <c r="F7" s="24">
        <v>0</v>
      </c>
      <c r="G7" s="24">
        <v>0</v>
      </c>
      <c r="H7" s="24" t="s">
        <v>96</v>
      </c>
      <c r="I7" s="24" t="s">
        <v>97</v>
      </c>
      <c r="J7" s="24" t="s">
        <v>98</v>
      </c>
      <c r="K7" s="24" t="s">
        <v>99</v>
      </c>
      <c r="L7" s="24" t="s">
        <v>100</v>
      </c>
      <c r="M7" s="24" t="s">
        <v>101</v>
      </c>
      <c r="N7" s="25" t="s">
        <v>102</v>
      </c>
      <c r="O7" s="25" t="s">
        <v>103</v>
      </c>
      <c r="P7" s="25">
        <v>99.76</v>
      </c>
      <c r="Q7" s="25">
        <v>1930</v>
      </c>
      <c r="R7" s="25">
        <v>7079</v>
      </c>
      <c r="S7" s="25">
        <v>200.87</v>
      </c>
      <c r="T7" s="25">
        <v>35.24</v>
      </c>
      <c r="U7" s="25">
        <v>6999</v>
      </c>
      <c r="V7" s="25">
        <v>21.3</v>
      </c>
      <c r="W7" s="25">
        <v>328.59</v>
      </c>
      <c r="X7" s="25">
        <v>71.7</v>
      </c>
      <c r="Y7" s="25">
        <v>75.16</v>
      </c>
      <c r="Z7" s="25">
        <v>71.47</v>
      </c>
      <c r="AA7" s="25">
        <v>68.709999999999994</v>
      </c>
      <c r="AB7" s="25">
        <v>58.23</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1442.15</v>
      </c>
      <c r="BF7" s="25">
        <v>1509.12</v>
      </c>
      <c r="BG7" s="25">
        <v>2843.5</v>
      </c>
      <c r="BH7" s="25">
        <v>2776.75</v>
      </c>
      <c r="BI7" s="25">
        <v>2758.52</v>
      </c>
      <c r="BJ7" s="25">
        <v>1168.7</v>
      </c>
      <c r="BK7" s="25">
        <v>1245.46</v>
      </c>
      <c r="BL7" s="25">
        <v>834.1</v>
      </c>
      <c r="BM7" s="25">
        <v>853.42</v>
      </c>
      <c r="BN7" s="25">
        <v>906.61</v>
      </c>
      <c r="BO7" s="25">
        <v>982.48</v>
      </c>
      <c r="BP7" s="25">
        <v>58.07</v>
      </c>
      <c r="BQ7" s="25">
        <v>58.04</v>
      </c>
      <c r="BR7" s="25">
        <v>26.98</v>
      </c>
      <c r="BS7" s="25">
        <v>26.69</v>
      </c>
      <c r="BT7" s="25">
        <v>24.21</v>
      </c>
      <c r="BU7" s="25">
        <v>53.59</v>
      </c>
      <c r="BV7" s="25">
        <v>51.08</v>
      </c>
      <c r="BW7" s="25">
        <v>64.44</v>
      </c>
      <c r="BX7" s="25">
        <v>60.53</v>
      </c>
      <c r="BY7" s="25">
        <v>56.38</v>
      </c>
      <c r="BZ7" s="25">
        <v>50.61</v>
      </c>
      <c r="CA7" s="25">
        <v>198.53</v>
      </c>
      <c r="CB7" s="25">
        <v>197.28</v>
      </c>
      <c r="CC7" s="25">
        <v>220.23</v>
      </c>
      <c r="CD7" s="25">
        <v>211.76</v>
      </c>
      <c r="CE7" s="25">
        <v>244.53</v>
      </c>
      <c r="CF7" s="25">
        <v>259.79000000000002</v>
      </c>
      <c r="CG7" s="25">
        <v>262.13</v>
      </c>
      <c r="CH7" s="25">
        <v>197.14</v>
      </c>
      <c r="CI7" s="25">
        <v>210.72</v>
      </c>
      <c r="CJ7" s="25">
        <v>227.71</v>
      </c>
      <c r="CK7" s="25">
        <v>320.83</v>
      </c>
      <c r="CL7" s="25">
        <v>51.37</v>
      </c>
      <c r="CM7" s="25">
        <v>49.64</v>
      </c>
      <c r="CN7" s="25">
        <v>46.78</v>
      </c>
      <c r="CO7" s="25">
        <v>45.45</v>
      </c>
      <c r="CP7" s="25">
        <v>41.45</v>
      </c>
      <c r="CQ7" s="25">
        <v>56.41</v>
      </c>
      <c r="CR7" s="25">
        <v>54.9</v>
      </c>
      <c r="CS7" s="25">
        <v>55.7</v>
      </c>
      <c r="CT7" s="25">
        <v>54.87</v>
      </c>
      <c r="CU7" s="25">
        <v>54.82</v>
      </c>
      <c r="CV7" s="25">
        <v>56.15</v>
      </c>
      <c r="CW7" s="25">
        <v>57.82</v>
      </c>
      <c r="CX7" s="25">
        <v>56.22</v>
      </c>
      <c r="CY7" s="25">
        <v>59.12</v>
      </c>
      <c r="CZ7" s="25">
        <v>63.38</v>
      </c>
      <c r="DA7" s="25">
        <v>66.52</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0.26</v>
      </c>
      <c r="EE7" s="25">
        <v>0.84</v>
      </c>
      <c r="EF7" s="25">
        <v>0.47</v>
      </c>
      <c r="EG7" s="25">
        <v>0.2</v>
      </c>
      <c r="EH7" s="25">
        <v>0.21</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2023-12-05T01:05:45Z</dcterms:created>
  <dcterms:modified xsi:type="dcterms:W3CDTF">2024-02-27T23:44:12Z</dcterms:modified>
  <cp:category/>
</cp:coreProperties>
</file>