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16 身延町\4市→県（修正回答②）\"/>
    </mc:Choice>
  </mc:AlternateContent>
  <xr:revisionPtr revIDLastSave="0" documentId="13_ncr:1_{87C5BB59-485F-4584-A9C5-F3DC6D407DF3}" xr6:coauthVersionLast="47" xr6:coauthVersionMax="47" xr10:uidLastSave="{00000000-0000-0000-0000-000000000000}"/>
  <workbookProtection workbookAlgorithmName="SHA-512" workbookHashValue="u49H2FPYvGVkP11H+iwxzl/0gq3rspU69ZiDTJrE2rTd67BksfsEHSPxWdiCH6He4UPg6C9Lej9YOdvtB+77nA==" workbookSaltValue="UgXBf+bT38kMpSJMfJK8UA==" workbookSpinCount="100000" lockStructure="1"/>
  <bookViews>
    <workbookView xWindow="22932" yWindow="-2436"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D10" i="4"/>
  <c r="W10" i="4"/>
  <c r="BB8" i="4"/>
  <c r="AD8" i="4"/>
</calcChain>
</file>

<file path=xl/sharedStrings.xml><?xml version="1.0" encoding="utf-8"?>
<sst xmlns="http://schemas.openxmlformats.org/spreadsheetml/2006/main" count="247" uniqueCount="123">
  <si>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</si>
  <si>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</si>
  <si>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</si>
  <si>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</si>
  <si>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</si>
  <si>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</si>
  <si>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</si>
  <si>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</si>
  <si>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</si>
  <si>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</si>
  <si>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</si>
  <si>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</si>
  <si>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</si>
  <si>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</si>
  <si>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</si>
  <si>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</si>
  <si>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</si>
  <si>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</si>
  <si>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</si>
  <si>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</si>
  <si>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</si>
  <si>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</si>
  <si>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</si>
  <si>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</si>
  <si>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</si>
  <si>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</si>
  <si>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</si>
  <si>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</si>
  <si>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</si>
  <si>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</si>
  <si>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</si>
  <si>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</si>
  <si>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</si>
  <si>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</si>
  <si>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</si>
  <si>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</si>
  <si>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</si>
  <si>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</si>
  <si>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</si>
  <si>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</si>
  <si>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</si>
  <si>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</si>
  <si>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</si>
  <si>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</si>
  <si>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</si>
  <si>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</si>
  <si>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</si>
  <si>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</si>
  <si>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</si>
  <si>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</si>
  <si>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</si>
  <si>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</si>
  <si>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</si>
  <si>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</si>
  <si>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</si>
  <si>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</si>
  <si>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</si>
  <si>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</si>
  <si>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</si>
  <si>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</si>
  <si>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</si>
  <si>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</si>
  <si>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</si>
  <si>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</si>
  <si>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</si>
  <si>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</si>
  <si>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</si>
  <si>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</si>
  <si>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</si>
  <si>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</si>
  <si>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</si>
  <si>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</si>
  <si>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</si>
  <si>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</si>
  <si>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</si>
  <si>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</si>
  <si>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</si>
  <si>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</si>
  <si>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</si>
  <si>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</si>
  <si>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</si>
  <si>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</si>
  <si>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</si>
  <si>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</si>
  <si>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</si>
  <si>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</si>
  <si>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</si>
  <si>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</si>
  <si>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</si>
  <si>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</si>
  <si>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</si>
  <si>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</si>
  <si>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</si>
  <si>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</si>
  <si>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</si>
  <si>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</si>
  <si>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</si>
  <si>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</si>
  <si>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</si>
  <si>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</si>
  <si>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</si>
  <si>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</si>
  <si>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</si>
  <si>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</si>
  <si>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</si>
  <si>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</si>
  <si>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</si>
  <si>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</si>
  <si>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</si>
  <si>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</si>
  <si>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</si>
  <si>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</si>
  <si>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</si>
  <si>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</si>
  <si>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</si>
  <si>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</si>
  <si>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</si>
  <si>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</si>
  <si>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</si>
  <si>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</si>
  <si>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経営の健全化、効率性について、平均値と比べて不良の数値があり、適正な使用料収入の確保及び汚水処理費の削減、経営改善に向けた取り組みが必要な状況である。
　老朽化については、状況把握が必要となってきている。</t>
    <phoneticPr fontId="4"/>
  </si>
  <si>
    <t>　管渠改善率は、平成30年度から令和4年度にかけて0％となっている。
　令和元年度末で10年以上経過した地区もあり、老朽化の状況把握が必要となってきている。</t>
    <phoneticPr fontId="4"/>
  </si>
  <si>
    <t xml:space="preserve">　収益的収支比率は、前年度と同じ100％、今後も経営状況維持できるよう取り組んでいく。
　企業債残高対事業規模比率は、前年度までと比べて一般会計負担額が減少したため高くなっている。一般会計繰入基準を総務省基準に基づいて算定したためである。
　経費回収率は平均値59.01%に比べて49.81%と低く、汚水処理原価は平均値の291.82円比べて330.98円と高くなっており、適正な使用料収入の確保及び汚水処理費の削減が必要である。
　施設利用率は平均値88.45%に比べて47.48%と低い。
</t>
    <rPh sb="14" eb="15">
      <t>オナ</t>
    </rPh>
    <rPh sb="167" eb="168">
      <t>エン</t>
    </rPh>
    <rPh sb="177" eb="178">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</si>
</sst>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83-457E-98F5-9531EE5AF66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83-457E-98F5-9531EE5AF66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50.36</c:v>
                </c:pt>
                <c:pt idx="1">
                  <c:v>49.64</c:v>
                </c:pt>
                <c:pt idx="2">
                  <c:v>50.36</c:v>
                </c:pt>
                <c:pt idx="3">
                  <c:v>50.36</c:v>
                </c:pt>
                <c:pt idx="4">
                  <c:v>47.48</c:v>
                </c:pt>
              </c:numCache>
            </c:numRef>
          </c:val>
          <c:extLst>
            <c:ext xmlns:c16="http://schemas.microsoft.com/office/drawing/2014/chart" uri="{C3380CC4-5D6E-409C-BE32-E72D297353CC}">
              <c16:uniqueId val="{00000000-6161-4CF0-AD34-2CC71F06ED0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56.52</c:v>
                </c:pt>
                <c:pt idx="4">
                  <c:v>88.45</c:v>
                </c:pt>
              </c:numCache>
            </c:numRef>
          </c:val>
          <c:smooth val="0"/>
          <c:extLst>
            <c:ext xmlns:c16="http://schemas.microsoft.com/office/drawing/2014/chart" uri="{C3380CC4-5D6E-409C-BE32-E72D297353CC}">
              <c16:uniqueId val="{00000001-6161-4CF0-AD34-2CC71F06ED0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24.78</c:v>
                </c:pt>
                <c:pt idx="1">
                  <c:v>25.15</c:v>
                </c:pt>
                <c:pt idx="2">
                  <c:v>25.36</c:v>
                </c:pt>
                <c:pt idx="3">
                  <c:v>100</c:v>
                </c:pt>
                <c:pt idx="4">
                  <c:v>100</c:v>
                </c:pt>
              </c:numCache>
            </c:numRef>
          </c:val>
          <c:extLst>
            <c:ext xmlns:c16="http://schemas.microsoft.com/office/drawing/2014/chart" uri="{C3380CC4-5D6E-409C-BE32-E72D297353CC}">
              <c16:uniqueId val="{00000000-6D24-4254-9018-85312227B0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88.43</c:v>
                </c:pt>
                <c:pt idx="4">
                  <c:v>90.34</c:v>
                </c:pt>
              </c:numCache>
            </c:numRef>
          </c:val>
          <c:smooth val="0"/>
          <c:extLst>
            <c:ext xmlns:c16="http://schemas.microsoft.com/office/drawing/2014/chart" uri="{C3380CC4-5D6E-409C-BE32-E72D297353CC}">
              <c16:uniqueId val="{00000001-6D24-4254-9018-85312227B0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86.25</c:v>
                </c:pt>
                <c:pt idx="1">
                  <c:v>100</c:v>
                </c:pt>
                <c:pt idx="2">
                  <c:v>73.239999999999995</c:v>
                </c:pt>
                <c:pt idx="3">
                  <c:v>100</c:v>
                </c:pt>
                <c:pt idx="4">
                  <c:v>100</c:v>
                </c:pt>
              </c:numCache>
            </c:numRef>
          </c:val>
          <c:extLst>
            <c:ext xmlns:c16="http://schemas.microsoft.com/office/drawing/2014/chart" uri="{C3380CC4-5D6E-409C-BE32-E72D297353CC}">
              <c16:uniqueId val="{00000000-2252-40AF-AD48-E6E15ABBD6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52-40AF-AD48-E6E15ABBD6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26-472C-A39F-3576CECC9C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26-472C-A39F-3576CECC9C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25-4AC5-BF8B-CB5675C2B2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25-4AC5-BF8B-CB5675C2B2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21-4E82-9B90-416B8DF2DD5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21-4E82-9B90-416B8DF2DD5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EE-4788-851F-0C4C3980BA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EE-4788-851F-0C4C3980BA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411.45</c:v>
                </c:pt>
                <c:pt idx="3">
                  <c:v>0</c:v>
                </c:pt>
                <c:pt idx="4" formatCode="#,##0.00;&quot;△&quot;#,##0.00;&quot;-&quot;">
                  <c:v>391.61</c:v>
                </c:pt>
              </c:numCache>
            </c:numRef>
          </c:val>
          <c:extLst>
            <c:ext xmlns:c16="http://schemas.microsoft.com/office/drawing/2014/chart" uri="{C3380CC4-5D6E-409C-BE32-E72D297353CC}">
              <c16:uniqueId val="{00000000-9CF0-4E5C-B987-D457AA0920E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294.08999999999997</c:v>
                </c:pt>
                <c:pt idx="4">
                  <c:v>294.08999999999997</c:v>
                </c:pt>
              </c:numCache>
            </c:numRef>
          </c:val>
          <c:smooth val="0"/>
          <c:extLst>
            <c:ext xmlns:c16="http://schemas.microsoft.com/office/drawing/2014/chart" uri="{C3380CC4-5D6E-409C-BE32-E72D297353CC}">
              <c16:uniqueId val="{00000001-9CF0-4E5C-B987-D457AA0920E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33.28</c:v>
                </c:pt>
                <c:pt idx="1">
                  <c:v>36.909999999999997</c:v>
                </c:pt>
                <c:pt idx="2">
                  <c:v>39.46</c:v>
                </c:pt>
                <c:pt idx="3">
                  <c:v>55.49</c:v>
                </c:pt>
                <c:pt idx="4">
                  <c:v>49.81</c:v>
                </c:pt>
              </c:numCache>
            </c:numRef>
          </c:val>
          <c:extLst>
            <c:ext xmlns:c16="http://schemas.microsoft.com/office/drawing/2014/chart" uri="{C3380CC4-5D6E-409C-BE32-E72D297353CC}">
              <c16:uniqueId val="{00000000-70BC-4913-92DB-B28A92080B5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60</c:v>
                </c:pt>
                <c:pt idx="4">
                  <c:v>59.01</c:v>
                </c:pt>
              </c:numCache>
            </c:numRef>
          </c:val>
          <c:smooth val="0"/>
          <c:extLst>
            <c:ext xmlns:c16="http://schemas.microsoft.com/office/drawing/2014/chart" uri="{C3380CC4-5D6E-409C-BE32-E72D297353CC}">
              <c16:uniqueId val="{00000001-70BC-4913-92DB-B28A92080B5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472.82</c:v>
                </c:pt>
                <c:pt idx="1">
                  <c:v>432.9</c:v>
                </c:pt>
                <c:pt idx="2">
                  <c:v>402.87</c:v>
                </c:pt>
                <c:pt idx="3">
                  <c:v>287.74</c:v>
                </c:pt>
                <c:pt idx="4">
                  <c:v>330.98</c:v>
                </c:pt>
              </c:numCache>
            </c:numRef>
          </c:val>
          <c:extLst>
            <c:ext xmlns:c16="http://schemas.microsoft.com/office/drawing/2014/chart" uri="{C3380CC4-5D6E-409C-BE32-E72D297353CC}">
              <c16:uniqueId val="{00000000-0709-4001-8CDA-160C950F7D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282.70999999999998</c:v>
                </c:pt>
                <c:pt idx="4">
                  <c:v>291.82</c:v>
                </c:pt>
              </c:numCache>
            </c:numRef>
          </c:val>
          <c:smooth val="0"/>
          <c:extLst>
            <c:ext xmlns:c16="http://schemas.microsoft.com/office/drawing/2014/chart" uri="{C3380CC4-5D6E-409C-BE32-E72D297353CC}">
              <c16:uniqueId val="{00000001-0709-4001-8CDA-160C950F7D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3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山梨県　身延町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45">
        <f>データ!S6</f>
        <v>10391</v>
      </c>
      <c r="AM8" s="45"/>
      <c r="AN8" s="45"/>
      <c r="AO8" s="45"/>
      <c r="AP8" s="45"/>
      <c r="AQ8" s="45"/>
      <c r="AR8" s="45"/>
      <c r="AS8" s="45"/>
      <c r="AT8" s="46">
        <f>データ!T6</f>
        <v>301.98</v>
      </c>
      <c r="AU8" s="46"/>
      <c r="AV8" s="46"/>
      <c r="AW8" s="46"/>
      <c r="AX8" s="46"/>
      <c r="AY8" s="46"/>
      <c r="AZ8" s="46"/>
      <c r="BA8" s="46"/>
      <c r="BB8" s="46">
        <f>データ!U6</f>
        <v>34.409999999999997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2.19</v>
      </c>
      <c r="Q10" s="46"/>
      <c r="R10" s="46"/>
      <c r="S10" s="46"/>
      <c r="T10" s="46"/>
      <c r="U10" s="46"/>
      <c r="V10" s="46"/>
      <c r="W10" s="46">
        <f>データ!Q6</f>
        <v>100</v>
      </c>
      <c r="X10" s="46"/>
      <c r="Y10" s="46"/>
      <c r="Z10" s="46"/>
      <c r="AA10" s="46"/>
      <c r="AB10" s="46"/>
      <c r="AC10" s="46"/>
      <c r="AD10" s="45">
        <f>データ!R6</f>
        <v>2970</v>
      </c>
      <c r="AE10" s="45"/>
      <c r="AF10" s="45"/>
      <c r="AG10" s="45"/>
      <c r="AH10" s="45"/>
      <c r="AI10" s="45"/>
      <c r="AJ10" s="45"/>
      <c r="AK10" s="2"/>
      <c r="AL10" s="45">
        <f>データ!V6</f>
        <v>225</v>
      </c>
      <c r="AM10" s="45"/>
      <c r="AN10" s="45"/>
      <c r="AO10" s="45"/>
      <c r="AP10" s="45"/>
      <c r="AQ10" s="45"/>
      <c r="AR10" s="45"/>
      <c r="AS10" s="45"/>
      <c r="AT10" s="46">
        <f>データ!W6</f>
        <v>0.04</v>
      </c>
      <c r="AU10" s="46"/>
      <c r="AV10" s="46"/>
      <c r="AW10" s="46"/>
      <c r="AX10" s="46"/>
      <c r="AY10" s="46"/>
      <c r="AZ10" s="46"/>
      <c r="BA10" s="46"/>
      <c r="BB10" s="46">
        <f>データ!X6</f>
        <v>5625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122</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121</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45</v>
      </c>
      <c r="N86" s="12" t="s">
        <v>44</v>
      </c>
      <c r="O86" s="12" t="str">
        <f>データ!EO6</f>
        <v>【-】</v>
      </c>
    </row>
  </sheetData>
  <sheetProtection algorithmName="SHA-512" hashValue="8mL7JMtFRTlnh3MQl9oXDqC6C0HxbGpEbdKxW9l+E11NVDBvEh1GzSW9nfKVzRhi01+GeOY1RCFq+SHLuyhxEg==" saltValue="Vu+f8HCmNe2xodHgKPVg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193658</v>
      </c>
      <c r="D6" s="19">
        <f t="shared" si="3"/>
        <v>47</v>
      </c>
      <c r="E6" s="19">
        <f t="shared" si="3"/>
        <v>18</v>
      </c>
      <c r="F6" s="19">
        <f t="shared" si="3"/>
        <v>0</v>
      </c>
      <c r="G6" s="19">
        <f t="shared" si="3"/>
        <v>0</v>
      </c>
      <c r="H6" s="19" t="str">
        <f t="shared" si="3"/>
        <v>山梨県　身延町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2.19</v>
      </c>
      <c r="Q6" s="20">
        <f t="shared" si="3"/>
        <v>100</v>
      </c>
      <c r="R6" s="20">
        <f t="shared" si="3"/>
        <v>2970</v>
      </c>
      <c r="S6" s="20">
        <f t="shared" si="3"/>
        <v>10391</v>
      </c>
      <c r="T6" s="20">
        <f t="shared" si="3"/>
        <v>301.98</v>
      </c>
      <c r="U6" s="20">
        <f t="shared" si="3"/>
        <v>34.409999999999997</v>
      </c>
      <c r="V6" s="20">
        <f t="shared" si="3"/>
        <v>225</v>
      </c>
      <c r="W6" s="20">
        <f t="shared" si="3"/>
        <v>0.04</v>
      </c>
      <c r="X6" s="20">
        <f t="shared" si="3"/>
        <v>5625</v>
      </c>
      <c r="Y6" s="21">
        <f>IF(Y7="",NA(),Y7)</f>
        <v>86.25</v>
      </c>
      <c r="Z6" s="21">
        <f t="shared" ref="Z6:AH6" si="4">IF(Z7="",NA(),Z7)</f>
        <v>100</v>
      </c>
      <c r="AA6" s="21">
        <f t="shared" si="4"/>
        <v>73.239999999999995</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411.45</v>
      </c>
      <c r="BI6" s="20">
        <f t="shared" si="7"/>
        <v>0</v>
      </c>
      <c r="BJ6" s="21">
        <f t="shared" si="7"/>
        <v>391.61</v>
      </c>
      <c r="BK6" s="21">
        <f t="shared" si="7"/>
        <v>386.46</v>
      </c>
      <c r="BL6" s="21">
        <f t="shared" si="7"/>
        <v>421.25</v>
      </c>
      <c r="BM6" s="21">
        <f t="shared" si="7"/>
        <v>398.42</v>
      </c>
      <c r="BN6" s="21">
        <f t="shared" si="7"/>
        <v>294.08999999999997</v>
      </c>
      <c r="BO6" s="21">
        <f t="shared" si="7"/>
        <v>294.08999999999997</v>
      </c>
      <c r="BP6" s="20" t="str">
        <f>IF(BP7="","",IF(BP7="-","【-】","【"&amp;SUBSTITUTE(TEXT(BP7,"#,##0.00"),"-","△")&amp;"】"))</f>
        <v>【307.39】</v>
      </c>
      <c r="BQ6" s="21">
        <f>IF(BQ7="",NA(),BQ7)</f>
        <v>33.28</v>
      </c>
      <c r="BR6" s="21">
        <f t="shared" ref="BR6:BZ6" si="8">IF(BR7="",NA(),BR7)</f>
        <v>36.909999999999997</v>
      </c>
      <c r="BS6" s="21">
        <f t="shared" si="8"/>
        <v>39.46</v>
      </c>
      <c r="BT6" s="21">
        <f t="shared" si="8"/>
        <v>55.49</v>
      </c>
      <c r="BU6" s="21">
        <f t="shared" si="8"/>
        <v>49.81</v>
      </c>
      <c r="BV6" s="21">
        <f t="shared" si="8"/>
        <v>55.85</v>
      </c>
      <c r="BW6" s="21">
        <f t="shared" si="8"/>
        <v>53.23</v>
      </c>
      <c r="BX6" s="21">
        <f t="shared" si="8"/>
        <v>50.7</v>
      </c>
      <c r="BY6" s="21">
        <f t="shared" si="8"/>
        <v>60</v>
      </c>
      <c r="BZ6" s="21">
        <f t="shared" si="8"/>
        <v>59.01</v>
      </c>
      <c r="CA6" s="20" t="str">
        <f>IF(CA7="","",IF(CA7="-","【-】","【"&amp;SUBSTITUTE(TEXT(CA7,"#,##0.00"),"-","△")&amp;"】"))</f>
        <v>【57.03】</v>
      </c>
      <c r="CB6" s="21">
        <f>IF(CB7="",NA(),CB7)</f>
        <v>472.82</v>
      </c>
      <c r="CC6" s="21">
        <f t="shared" ref="CC6:CK6" si="9">IF(CC7="",NA(),CC7)</f>
        <v>432.9</v>
      </c>
      <c r="CD6" s="21">
        <f t="shared" si="9"/>
        <v>402.87</v>
      </c>
      <c r="CE6" s="21">
        <f t="shared" si="9"/>
        <v>287.74</v>
      </c>
      <c r="CF6" s="21">
        <f t="shared" si="9"/>
        <v>330.98</v>
      </c>
      <c r="CG6" s="21">
        <f t="shared" si="9"/>
        <v>287.91000000000003</v>
      </c>
      <c r="CH6" s="21">
        <f t="shared" si="9"/>
        <v>283.3</v>
      </c>
      <c r="CI6" s="21">
        <f t="shared" si="9"/>
        <v>289.81</v>
      </c>
      <c r="CJ6" s="21">
        <f t="shared" si="9"/>
        <v>282.70999999999998</v>
      </c>
      <c r="CK6" s="21">
        <f t="shared" si="9"/>
        <v>291.82</v>
      </c>
      <c r="CL6" s="20" t="str">
        <f>IF(CL7="","",IF(CL7="-","【-】","【"&amp;SUBSTITUTE(TEXT(CL7,"#,##0.00"),"-","△")&amp;"】"))</f>
        <v>【294.83】</v>
      </c>
      <c r="CM6" s="21">
        <f>IF(CM7="",NA(),CM7)</f>
        <v>50.36</v>
      </c>
      <c r="CN6" s="21">
        <f t="shared" ref="CN6:CV6" si="10">IF(CN7="",NA(),CN7)</f>
        <v>49.64</v>
      </c>
      <c r="CO6" s="21">
        <f t="shared" si="10"/>
        <v>50.36</v>
      </c>
      <c r="CP6" s="21">
        <f t="shared" si="10"/>
        <v>50.36</v>
      </c>
      <c r="CQ6" s="21">
        <f t="shared" si="10"/>
        <v>47.48</v>
      </c>
      <c r="CR6" s="21">
        <f t="shared" si="10"/>
        <v>54.93</v>
      </c>
      <c r="CS6" s="21">
        <f t="shared" si="10"/>
        <v>55.96</v>
      </c>
      <c r="CT6" s="21">
        <f t="shared" si="10"/>
        <v>56.45</v>
      </c>
      <c r="CU6" s="21">
        <f t="shared" si="10"/>
        <v>56.52</v>
      </c>
      <c r="CV6" s="21">
        <f t="shared" si="10"/>
        <v>88.45</v>
      </c>
      <c r="CW6" s="20" t="str">
        <f>IF(CW7="","",IF(CW7="-","【-】","【"&amp;SUBSTITUTE(TEXT(CW7,"#,##0.00"),"-","△")&amp;"】"))</f>
        <v>【84.27】</v>
      </c>
      <c r="CX6" s="21">
        <f>IF(CX7="",NA(),CX7)</f>
        <v>24.78</v>
      </c>
      <c r="CY6" s="21">
        <f t="shared" ref="CY6:DG6" si="11">IF(CY7="",NA(),CY7)</f>
        <v>25.15</v>
      </c>
      <c r="CZ6" s="21">
        <f t="shared" si="11"/>
        <v>25.36</v>
      </c>
      <c r="DA6" s="21">
        <f t="shared" si="11"/>
        <v>100</v>
      </c>
      <c r="DB6" s="21">
        <f t="shared" si="11"/>
        <v>100</v>
      </c>
      <c r="DC6" s="21">
        <f t="shared" si="11"/>
        <v>65.569999999999993</v>
      </c>
      <c r="DD6" s="21">
        <f t="shared" si="11"/>
        <v>60.12</v>
      </c>
      <c r="DE6" s="21">
        <f t="shared" si="11"/>
        <v>54.99</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193658</v>
      </c>
      <c r="D7" s="23">
        <v>47</v>
      </c>
      <c r="E7" s="23">
        <v>18</v>
      </c>
      <c r="F7" s="23">
        <v>0</v>
      </c>
      <c r="G7" s="23">
        <v>0</v>
      </c>
      <c r="H7" s="23" t="s">
        <v>99</v>
      </c>
      <c r="I7" s="23" t="s">
        <v>100</v>
      </c>
      <c r="J7" s="23" t="s">
        <v>101</v>
      </c>
      <c r="K7" s="23" t="s">
        <v>102</v>
      </c>
      <c r="L7" s="23" t="s">
        <v>103</v>
      </c>
      <c r="M7" s="23" t="s">
        <v>104</v>
      </c>
      <c r="N7" s="24" t="s">
        <v>105</v>
      </c>
      <c r="O7" s="24" t="s">
        <v>106</v>
      </c>
      <c r="P7" s="24">
        <v>2.19</v>
      </c>
      <c r="Q7" s="24">
        <v>100</v>
      </c>
      <c r="R7" s="24">
        <v>2970</v>
      </c>
      <c r="S7" s="24">
        <v>10391</v>
      </c>
      <c r="T7" s="24">
        <v>301.98</v>
      </c>
      <c r="U7" s="24">
        <v>34.409999999999997</v>
      </c>
      <c r="V7" s="24">
        <v>225</v>
      </c>
      <c r="W7" s="24">
        <v>0.04</v>
      </c>
      <c r="X7" s="24">
        <v>5625</v>
      </c>
      <c r="Y7" s="24">
        <v>86.25</v>
      </c>
      <c r="Z7" s="24">
        <v>100</v>
      </c>
      <c r="AA7" s="24">
        <v>73.239999999999995</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411.45</v>
      </c>
      <c r="BI7" s="24">
        <v>0</v>
      </c>
      <c r="BJ7" s="24">
        <v>391.61</v>
      </c>
      <c r="BK7" s="24">
        <v>386.46</v>
      </c>
      <c r="BL7" s="24">
        <v>421.25</v>
      </c>
      <c r="BM7" s="24">
        <v>398.42</v>
      </c>
      <c r="BN7" s="24">
        <v>294.08999999999997</v>
      </c>
      <c r="BO7" s="24">
        <v>294.08999999999997</v>
      </c>
      <c r="BP7" s="24">
        <v>307.39</v>
      </c>
      <c r="BQ7" s="24">
        <v>33.28</v>
      </c>
      <c r="BR7" s="24">
        <v>36.909999999999997</v>
      </c>
      <c r="BS7" s="24">
        <v>39.46</v>
      </c>
      <c r="BT7" s="24">
        <v>55.49</v>
      </c>
      <c r="BU7" s="24">
        <v>49.81</v>
      </c>
      <c r="BV7" s="24">
        <v>55.85</v>
      </c>
      <c r="BW7" s="24">
        <v>53.23</v>
      </c>
      <c r="BX7" s="24">
        <v>50.7</v>
      </c>
      <c r="BY7" s="24">
        <v>60</v>
      </c>
      <c r="BZ7" s="24">
        <v>59.01</v>
      </c>
      <c r="CA7" s="24">
        <v>57.03</v>
      </c>
      <c r="CB7" s="24">
        <v>472.82</v>
      </c>
      <c r="CC7" s="24">
        <v>432.9</v>
      </c>
      <c r="CD7" s="24">
        <v>402.87</v>
      </c>
      <c r="CE7" s="24">
        <v>287.74</v>
      </c>
      <c r="CF7" s="24">
        <v>330.98</v>
      </c>
      <c r="CG7" s="24">
        <v>287.91000000000003</v>
      </c>
      <c r="CH7" s="24">
        <v>283.3</v>
      </c>
      <c r="CI7" s="24">
        <v>289.81</v>
      </c>
      <c r="CJ7" s="24">
        <v>282.70999999999998</v>
      </c>
      <c r="CK7" s="24">
        <v>291.82</v>
      </c>
      <c r="CL7" s="24">
        <v>294.83</v>
      </c>
      <c r="CM7" s="24">
        <v>50.36</v>
      </c>
      <c r="CN7" s="24">
        <v>49.64</v>
      </c>
      <c r="CO7" s="24">
        <v>50.36</v>
      </c>
      <c r="CP7" s="24">
        <v>50.36</v>
      </c>
      <c r="CQ7" s="24">
        <v>47.48</v>
      </c>
      <c r="CR7" s="24">
        <v>54.93</v>
      </c>
      <c r="CS7" s="24">
        <v>55.96</v>
      </c>
      <c r="CT7" s="24">
        <v>56.45</v>
      </c>
      <c r="CU7" s="24">
        <v>56.52</v>
      </c>
      <c r="CV7" s="24">
        <v>88.45</v>
      </c>
      <c r="CW7" s="24">
        <v>84.27</v>
      </c>
      <c r="CX7" s="24">
        <v>24.78</v>
      </c>
      <c r="CY7" s="24">
        <v>25.15</v>
      </c>
      <c r="CZ7" s="24">
        <v>25.36</v>
      </c>
      <c r="DA7" s="24">
        <v>100</v>
      </c>
      <c r="DB7" s="24">
        <v>100</v>
      </c>
      <c r="DC7" s="24">
        <v>65.569999999999993</v>
      </c>
      <c r="DD7" s="24">
        <v>60.12</v>
      </c>
      <c r="DE7" s="24">
        <v>54.99</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2024-02-01T01:01:47Z</cp:lastPrinted>
  <dcterms:created xsi:type="dcterms:W3CDTF">2023-12-12T03:00:14Z</dcterms:created>
  <dcterms:modified xsi:type="dcterms:W3CDTF">2024-02-29T04:14:30Z</dcterms:modified>
  <cp:category/>
</cp:coreProperties>
</file>