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6 身延町\4市→県（修正回答②）\"/>
    </mc:Choice>
  </mc:AlternateContent>
  <xr:revisionPtr revIDLastSave="0" documentId="13_ncr:1_{66ADDFAD-37D7-47EF-AB3F-31E39A58C9F3}" xr6:coauthVersionLast="47" xr6:coauthVersionMax="47" xr10:uidLastSave="{00000000-0000-0000-0000-000000000000}"/>
  <workbookProtection workbookAlgorithmName="SHA-512" workbookHashValue="aGZvPOLTcjuRz0SltncCymbVr0DxHLlDXZ+cdWXv77aPUM7ky5NvsgRZj67WwHrJV1Zo/9ReR9sm8EOelYAyXQ==" workbookSaltValue="z89AMdJWtEXHBqmgODIZA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<sst xmlns="http://schemas.openxmlformats.org/spreadsheetml/2006/main" count="236" uniqueCount="120">
  <si>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</si>
  <si>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</si>
  <si>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</si>
  <si>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</si>
  <si>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</si>
  <si>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</si>
  <si>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</si>
  <si>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</si>
  <si>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</si>
  <si>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</si>
  <si>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</si>
  <si>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</si>
  <si>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</si>
  <si>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</si>
  <si>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</si>
  <si>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</si>
  <si>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</si>
  <si>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</si>
  <si>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</si>
  <si>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</si>
  <si>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</si>
  <si>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</si>
  <si>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</si>
  <si>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</si>
  <si>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</si>
  <si>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</si>
  <si>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</si>
  <si>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</si>
  <si>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</si>
  <si>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</si>
  <si>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</si>
  <si>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</si>
  <si>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</si>
  <si>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</si>
  <si>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</si>
  <si>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</si>
  <si>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</si>
  <si>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</si>
  <si>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</si>
  <si>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</si>
  <si>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</si>
  <si>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</si>
  <si>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</si>
  <si>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</si>
  <si>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</si>
  <si>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</si>
  <si>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</si>
  <si>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</si>
  <si>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</si>
  <si>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</si>
  <si>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</si>
  <si>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</si>
  <si>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</si>
  <si>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</si>
  <si>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</si>
  <si>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</si>
  <si>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</si>
  <si>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</si>
  <si>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</si>
  <si>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</si>
  <si>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</si>
  <si>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</si>
  <si>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</si>
  <si>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</si>
  <si>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</si>
  <si>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</si>
  <si>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</si>
  <si>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</si>
  <si>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</si>
  <si>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</si>
  <si>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</si>
  <si>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</si>
  <si>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</si>
  <si>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</si>
  <si>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</si>
  <si>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</si>
  <si>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</si>
  <si>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</si>
  <si>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</si>
  <si>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</si>
  <si>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</si>
  <si>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</si>
  <si>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</si>
  <si>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</si>
  <si>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</si>
  <si>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</si>
  <si>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</si>
  <si>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</si>
  <si>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</si>
  <si>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</si>
  <si>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</si>
  <si>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</si>
  <si>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</si>
  <si>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</si>
  <si>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</si>
  <si>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</si>
  <si>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</si>
  <si>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</si>
  <si>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</si>
  <si>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</si>
  <si>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</si>
  <si>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</si>
  <si>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</si>
  <si>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</si>
  <si>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</si>
  <si>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</si>
  <si>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</si>
  <si>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</si>
  <si>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</si>
  <si>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</si>
  <si>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</si>
  <si>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</si>
  <si>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</si>
  <si>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</si>
  <si>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</si>
  <si>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</si>
  <si>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</si>
  <si>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経営の健全化、効率性について、平均値と比べて不良の数値があり、適正な使用料収入の確保及び汚水処理費の削減、経営改善に向けた取り組みが必要な状況である。
　老朽化については、状況把握が必要となってきている。</t>
    <phoneticPr fontId="4"/>
  </si>
  <si>
    <t>　管渠改善率は、平成30年度から0％となっている。
　平成30年度末で20年以上経過しており、老朽化の状況把握が必要とってきている。</t>
    <phoneticPr fontId="4"/>
  </si>
  <si>
    <t>　収益的収支比率は、前年度までと比べて高くなっているが、今後も経営状況維持できるよう取り組んでいく。
　企業債残高対事業規模比率は、前年度までと比べて一般会計負担額が減少したため高くなっている。一般会計繰入基準を総務省基準に基づいて算定したためである。
　経費回収率は平均値52.94%に比べて42.59%と低く、汚水処理原価は平均値の303.28円に比べて381.28円と高くなっている。在住家庭の接続は完了しており、接続率の増加は今後見込めない状況であるが、適正な使用料収入の確保及び汚水処理費の削減が必要である。
　施設利用率は平均値の52.35%に比べて48.98%と低い。
　水洗化率は100％である。</t>
    <rPh sb="19" eb="20">
      <t>タカ</t>
    </rPh>
    <rPh sb="89" eb="90">
      <t>タカ</t>
    </rPh>
    <rPh sb="174" eb="175">
      <t>エン</t>
    </rPh>
    <rPh sb="185" eb="186">
      <t>エン</t>
    </rPh>
    <rPh sb="219" eb="22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</si>
</sst>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0-4BBC-B975-94E5F2A304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DA0-4BBC-B975-94E5F2A304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44.9</c:v>
                </c:pt>
                <c:pt idx="1">
                  <c:v>42.86</c:v>
                </c:pt>
                <c:pt idx="2">
                  <c:v>46.94</c:v>
                </c:pt>
                <c:pt idx="3">
                  <c:v>46.94</c:v>
                </c:pt>
                <c:pt idx="4">
                  <c:v>48.98</c:v>
                </c:pt>
              </c:numCache>
            </c:numRef>
          </c:val>
          <c:extLst>
            <c:ext xmlns:c16="http://schemas.microsoft.com/office/drawing/2014/chart" uri="{C3380CC4-5D6E-409C-BE32-E72D297353CC}">
              <c16:uniqueId val="{00000000-E581-4456-B67B-B0C550B526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581-4456-B67B-B0C550B526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4E-4EE7-B877-E4620176DF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44E-4EE7-B877-E4620176DF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99.95</c:v>
                </c:pt>
                <c:pt idx="3">
                  <c:v>82.83</c:v>
                </c:pt>
                <c:pt idx="4">
                  <c:v>100.03</c:v>
                </c:pt>
              </c:numCache>
            </c:numRef>
          </c:val>
          <c:extLst>
            <c:ext xmlns:c16="http://schemas.microsoft.com/office/drawing/2014/chart" uri="{C3380CC4-5D6E-409C-BE32-E72D297353CC}">
              <c16:uniqueId val="{00000000-EC17-40FC-BA66-9956051091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17-40FC-BA66-9956051091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5-480F-915B-6ED57F6D74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5-480F-915B-6ED57F6D74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A-429B-854A-81D8690C1B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A-429B-854A-81D8690C1B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9F-4B2E-AD23-8CC7AB96D6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F-4B2E-AD23-8CC7AB96D6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9-4CE1-BED4-E5C624CF55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9-4CE1-BED4-E5C624CF55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1520.45</c:v>
                </c:pt>
                <c:pt idx="3">
                  <c:v>0</c:v>
                </c:pt>
                <c:pt idx="4" formatCode="#,##0.00;&quot;△&quot;#,##0.00;&quot;-&quot;">
                  <c:v>1296.43</c:v>
                </c:pt>
              </c:numCache>
            </c:numRef>
          </c:val>
          <c:extLst>
            <c:ext xmlns:c16="http://schemas.microsoft.com/office/drawing/2014/chart" uri="{C3380CC4-5D6E-409C-BE32-E72D297353CC}">
              <c16:uniqueId val="{00000000-00A2-49E2-AD99-4C2B637DB0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0A2-49E2-AD99-4C2B637DB0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16.59</c:v>
                </c:pt>
                <c:pt idx="1">
                  <c:v>25.01</c:v>
                </c:pt>
                <c:pt idx="2">
                  <c:v>34.97</c:v>
                </c:pt>
                <c:pt idx="3">
                  <c:v>25.06</c:v>
                </c:pt>
                <c:pt idx="4">
                  <c:v>42.59</c:v>
                </c:pt>
              </c:numCache>
            </c:numRef>
          </c:val>
          <c:extLst>
            <c:ext xmlns:c16="http://schemas.microsoft.com/office/drawing/2014/chart" uri="{C3380CC4-5D6E-409C-BE32-E72D297353CC}">
              <c16:uniqueId val="{00000000-3B10-4255-8300-E1A3850C4B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B10-4255-8300-E1A3850C4B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1036.25</c:v>
                </c:pt>
                <c:pt idx="1">
                  <c:v>709.65</c:v>
                </c:pt>
                <c:pt idx="2">
                  <c:v>476.94</c:v>
                </c:pt>
                <c:pt idx="3">
                  <c:v>637.78</c:v>
                </c:pt>
                <c:pt idx="4">
                  <c:v>381.28</c:v>
                </c:pt>
              </c:numCache>
            </c:numRef>
          </c:val>
          <c:extLst>
            <c:ext xmlns:c16="http://schemas.microsoft.com/office/drawing/2014/chart" uri="{C3380CC4-5D6E-409C-BE32-E72D297353CC}">
              <c16:uniqueId val="{00000000-238A-430A-96E0-88D6DA169E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38A-430A-96E0-88D6DA169E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9"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10391</v>
      </c>
      <c r="AM8" s="45"/>
      <c r="AN8" s="45"/>
      <c r="AO8" s="45"/>
      <c r="AP8" s="45"/>
      <c r="AQ8" s="45"/>
      <c r="AR8" s="45"/>
      <c r="AS8" s="45"/>
      <c r="AT8" s="46">
        <f>データ!T6</f>
        <v>301.98</v>
      </c>
      <c r="AU8" s="46"/>
      <c r="AV8" s="46"/>
      <c r="AW8" s="46"/>
      <c r="AX8" s="46"/>
      <c r="AY8" s="46"/>
      <c r="AZ8" s="46"/>
      <c r="BA8" s="46"/>
      <c r="BB8" s="46">
        <f>データ!U6</f>
        <v>34.409999999999997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45">
        <f>データ!R6</f>
        <v>3560</v>
      </c>
      <c r="AE10" s="45"/>
      <c r="AF10" s="45"/>
      <c r="AG10" s="45"/>
      <c r="AH10" s="45"/>
      <c r="AI10" s="45"/>
      <c r="AJ10" s="45"/>
      <c r="AK10" s="2"/>
      <c r="AL10" s="45">
        <f>データ!V6</f>
        <v>77</v>
      </c>
      <c r="AM10" s="45"/>
      <c r="AN10" s="45"/>
      <c r="AO10" s="45"/>
      <c r="AP10" s="45"/>
      <c r="AQ10" s="45"/>
      <c r="AR10" s="45"/>
      <c r="AS10" s="45"/>
      <c r="AT10" s="46">
        <f>データ!W6</f>
        <v>0.06</v>
      </c>
      <c r="AU10" s="46"/>
      <c r="AV10" s="46"/>
      <c r="AW10" s="46"/>
      <c r="AX10" s="46"/>
      <c r="AY10" s="46"/>
      <c r="AZ10" s="46"/>
      <c r="BA10" s="46"/>
      <c r="BB10" s="46">
        <f>データ!X6</f>
        <v>1283.33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803OnnbWU4mwsl0TLgRKe09lgMCskoOLsp1Kz2pLtLpPpmnsDHv7NwdU/clwi8KcaTiOFaAZRk/7ThYJ1zy3dQ==" saltValue="NpQTIBNZguGf8VbPxGB8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193658</v>
      </c>
      <c r="D6" s="19">
        <f t="shared" si="3"/>
        <v>47</v>
      </c>
      <c r="E6" s="19">
        <f t="shared" si="3"/>
        <v>17</v>
      </c>
      <c r="F6" s="19">
        <f t="shared" si="3"/>
        <v>5</v>
      </c>
      <c r="G6" s="19">
        <f t="shared" si="3"/>
        <v>0</v>
      </c>
      <c r="H6" s="19" t="str">
        <f t="shared" si="3"/>
        <v>山梨県　身延町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0.75</v>
      </c>
      <c r="Q6" s="20">
        <f t="shared" si="3"/>
        <v>100</v>
      </c>
      <c r="R6" s="20">
        <f t="shared" si="3"/>
        <v>3560</v>
      </c>
      <c r="S6" s="20">
        <f t="shared" si="3"/>
        <v>10391</v>
      </c>
      <c r="T6" s="20">
        <f t="shared" si="3"/>
        <v>301.98</v>
      </c>
      <c r="U6" s="20">
        <f t="shared" si="3"/>
        <v>34.409999999999997</v>
      </c>
      <c r="V6" s="20">
        <f t="shared" si="3"/>
        <v>77</v>
      </c>
      <c r="W6" s="20">
        <f t="shared" si="3"/>
        <v>0.06</v>
      </c>
      <c r="X6" s="20">
        <f t="shared" si="3"/>
        <v>1283.33</v>
      </c>
      <c r="Y6" s="21">
        <f>IF(Y7="",NA(),Y7)</f>
        <v>100</v>
      </c>
      <c r="Z6" s="21">
        <f t="shared" ref="Z6:AH6" si="4">IF(Z7="",NA(),Z7)</f>
        <v>100</v>
      </c>
      <c r="AA6" s="21">
        <f t="shared" si="4"/>
        <v>99.95</v>
      </c>
      <c r="AB6" s="21">
        <f t="shared" si="4"/>
        <v>82.83</v>
      </c>
      <c r="AC6" s="21">
        <f t="shared" si="4"/>
        <v>100.03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1520.45</v>
      </c>
      <c r="BI6" s="20">
        <f t="shared" si="7"/>
        <v>0</v>
      </c>
      <c r="BJ6" s="21">
        <f t="shared" si="7"/>
        <v>1296.43</v>
      </c>
      <c r="BK6" s="21">
        <f t="shared" si="7"/>
        <v>789.46</v>
      </c>
      <c r="BL6" s="21">
        <f t="shared" si="7"/>
        <v>826.83</v>
      </c>
      <c r="BM6" s="21">
        <f t="shared" si="7"/>
        <v>867.83</v>
      </c>
      <c r="BN6" s="21">
        <f t="shared" si="7"/>
        <v>791.76</v>
      </c>
      <c r="BO6" s="21">
        <f t="shared" si="7"/>
        <v>900.82</v>
      </c>
      <c r="BP6" s="20" t="str">
        <f>IF(BP7="","",IF(BP7="-","【-】","【"&amp;SUBSTITUTE(TEXT(BP7,"#,##0.00"),"-","△")&amp;"】"))</f>
        <v>【809.19】</v>
      </c>
      <c r="BQ6" s="21">
        <f>IF(BQ7="",NA(),BQ7)</f>
        <v>16.59</v>
      </c>
      <c r="BR6" s="21">
        <f t="shared" ref="BR6:BZ6" si="8">IF(BR7="",NA(),BR7)</f>
        <v>25.01</v>
      </c>
      <c r="BS6" s="21">
        <f t="shared" si="8"/>
        <v>34.97</v>
      </c>
      <c r="BT6" s="21">
        <f t="shared" si="8"/>
        <v>25.06</v>
      </c>
      <c r="BU6" s="21">
        <f t="shared" si="8"/>
        <v>42.59</v>
      </c>
      <c r="BV6" s="21">
        <f t="shared" si="8"/>
        <v>57.77</v>
      </c>
      <c r="BW6" s="21">
        <f t="shared" si="8"/>
        <v>57.31</v>
      </c>
      <c r="BX6" s="21">
        <f t="shared" si="8"/>
        <v>57.08</v>
      </c>
      <c r="BY6" s="21">
        <f t="shared" si="8"/>
        <v>56.26</v>
      </c>
      <c r="BZ6" s="21">
        <f t="shared" si="8"/>
        <v>52.94</v>
      </c>
      <c r="CA6" s="20" t="str">
        <f>IF(CA7="","",IF(CA7="-","【-】","【"&amp;SUBSTITUTE(TEXT(CA7,"#,##0.00"),"-","△")&amp;"】"))</f>
        <v>【57.02】</v>
      </c>
      <c r="CB6" s="21">
        <f>IF(CB7="",NA(),CB7)</f>
        <v>1036.25</v>
      </c>
      <c r="CC6" s="21">
        <f t="shared" ref="CC6:CK6" si="9">IF(CC7="",NA(),CC7)</f>
        <v>709.65</v>
      </c>
      <c r="CD6" s="21">
        <f t="shared" si="9"/>
        <v>476.94</v>
      </c>
      <c r="CE6" s="21">
        <f t="shared" si="9"/>
        <v>637.78</v>
      </c>
      <c r="CF6" s="21">
        <f t="shared" si="9"/>
        <v>381.28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44.9</v>
      </c>
      <c r="CN6" s="21">
        <f t="shared" ref="CN6:CV6" si="10">IF(CN7="",NA(),CN7)</f>
        <v>42.86</v>
      </c>
      <c r="CO6" s="21">
        <f t="shared" si="10"/>
        <v>46.94</v>
      </c>
      <c r="CP6" s="21">
        <f t="shared" si="10"/>
        <v>46.94</v>
      </c>
      <c r="CQ6" s="21">
        <f t="shared" si="10"/>
        <v>48.98</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193658</v>
      </c>
      <c r="D7" s="23">
        <v>47</v>
      </c>
      <c r="E7" s="23">
        <v>17</v>
      </c>
      <c r="F7" s="23">
        <v>5</v>
      </c>
      <c r="G7" s="23">
        <v>0</v>
      </c>
      <c r="H7" s="23" t="s">
        <v>98</v>
      </c>
      <c r="I7" s="23" t="s">
        <v>99</v>
      </c>
      <c r="J7" s="23" t="s">
        <v>100</v>
      </c>
      <c r="K7" s="23" t="s">
        <v>101</v>
      </c>
      <c r="L7" s="23" t="s">
        <v>102</v>
      </c>
      <c r="M7" s="23" t="s">
        <v>103</v>
      </c>
      <c r="N7" s="24" t="s">
        <v>104</v>
      </c>
      <c r="O7" s="24" t="s">
        <v>105</v>
      </c>
      <c r="P7" s="24">
        <v>0.75</v>
      </c>
      <c r="Q7" s="24">
        <v>100</v>
      </c>
      <c r="R7" s="24">
        <v>3560</v>
      </c>
      <c r="S7" s="24">
        <v>10391</v>
      </c>
      <c r="T7" s="24">
        <v>301.98</v>
      </c>
      <c r="U7" s="24">
        <v>34.409999999999997</v>
      </c>
      <c r="V7" s="24">
        <v>77</v>
      </c>
      <c r="W7" s="24">
        <v>0.06</v>
      </c>
      <c r="X7" s="24">
        <v>1283.33</v>
      </c>
      <c r="Y7" s="24">
        <v>100</v>
      </c>
      <c r="Z7" s="24">
        <v>100</v>
      </c>
      <c r="AA7" s="24">
        <v>99.95</v>
      </c>
      <c r="AB7" s="24">
        <v>82.83</v>
      </c>
      <c r="AC7" s="24">
        <v>100.03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1520.45</v>
      </c>
      <c r="BI7" s="24">
        <v>0</v>
      </c>
      <c r="BJ7" s="24">
        <v>1296.43</v>
      </c>
      <c r="BK7" s="24">
        <v>789.46</v>
      </c>
      <c r="BL7" s="24">
        <v>826.83</v>
      </c>
      <c r="BM7" s="24">
        <v>867.83</v>
      </c>
      <c r="BN7" s="24">
        <v>791.76</v>
      </c>
      <c r="BO7" s="24">
        <v>900.82</v>
      </c>
      <c r="BP7" s="24">
        <v>809.19</v>
      </c>
      <c r="BQ7" s="24">
        <v>16.59</v>
      </c>
      <c r="BR7" s="24">
        <v>25.01</v>
      </c>
      <c r="BS7" s="24">
        <v>34.97</v>
      </c>
      <c r="BT7" s="24">
        <v>25.06</v>
      </c>
      <c r="BU7" s="24">
        <v>42.59</v>
      </c>
      <c r="BV7" s="24">
        <v>57.77</v>
      </c>
      <c r="BW7" s="24">
        <v>57.31</v>
      </c>
      <c r="BX7" s="24">
        <v>57.08</v>
      </c>
      <c r="BY7" s="24">
        <v>56.26</v>
      </c>
      <c r="BZ7" s="24">
        <v>52.94</v>
      </c>
      <c r="CA7" s="24">
        <v>57.02</v>
      </c>
      <c r="CB7" s="24">
        <v>1036.25</v>
      </c>
      <c r="CC7" s="24">
        <v>709.65</v>
      </c>
      <c r="CD7" s="24">
        <v>476.94</v>
      </c>
      <c r="CE7" s="24">
        <v>637.78</v>
      </c>
      <c r="CF7" s="24">
        <v>381.28</v>
      </c>
      <c r="CG7" s="24">
        <v>274.35000000000002</v>
      </c>
      <c r="CH7" s="24">
        <v>273.52</v>
      </c>
      <c r="CI7" s="24">
        <v>274.99</v>
      </c>
      <c r="CJ7" s="24">
        <v>282.08999999999997</v>
      </c>
      <c r="CK7" s="24">
        <v>303.27999999999997</v>
      </c>
      <c r="CL7" s="24">
        <v>273.68</v>
      </c>
      <c r="CM7" s="24">
        <v>44.9</v>
      </c>
      <c r="CN7" s="24">
        <v>42.86</v>
      </c>
      <c r="CO7" s="24">
        <v>46.94</v>
      </c>
      <c r="CP7" s="24">
        <v>46.94</v>
      </c>
      <c r="CQ7" s="24">
        <v>48.98</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2023-12-12T02:54:04Z</dcterms:created>
  <dcterms:modified xsi:type="dcterms:W3CDTF">2024-02-29T04:14:44Z</dcterms:modified>
  <cp:category/>
</cp:coreProperties>
</file>