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16 身延町\4市→県（修正回答②）\"/>
    </mc:Choice>
  </mc:AlternateContent>
  <xr:revisionPtr revIDLastSave="0" documentId="13_ncr:1_{E89A34F7-3D40-4004-833B-23EBFF4AA5E1}" xr6:coauthVersionLast="47" xr6:coauthVersionMax="47" xr10:uidLastSave="{00000000-0000-0000-0000-000000000000}"/>
  <workbookProtection workbookAlgorithmName="SHA-512" workbookHashValue="DogIyQenAJ3QchbfGrryZfl7vqKTXE69pE9/taiz76yggDwvB9RQn5TIoRlXRFnKSXEuVTjs6iEf4XnNvVbY7A==" workbookSaltValue="x7aogw1vZLe3Q/wqeYIUXw==" workbookSpinCount="100000" lockStructure="1"/>
  <bookViews>
    <workbookView xWindow="22932" yWindow="-2436"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P10" i="4" s="1"/>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W8" i="4"/>
  <c r="I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<sst xmlns="http://schemas.openxmlformats.org/spreadsheetml/2006/main" count="236" uniqueCount="119">
  <si>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</si>
  <si>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</si>
  <si>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</si>
  <si>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</si>
  <si>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</si>
  <si>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</si>
  <si>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</si>
  <si>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</si>
  <si>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</si>
  <si>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</si>
  <si>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</si>
  <si>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</si>
  <si>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</si>
  <si>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</si>
  <si>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</si>
  <si>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</si>
  <si>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</si>
  <si>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</si>
  <si>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</si>
  <si>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</si>
  <si>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</si>
  <si>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</si>
  <si>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</si>
  <si>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</si>
  <si>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</si>
  <si>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</si>
  <si>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</si>
  <si>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</si>
  <si>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</si>
  <si>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</si>
  <si>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</si>
  <si>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</si>
  <si>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</si>
  <si>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</si>
  <si>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</si>
  <si>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</si>
  <si>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</si>
  <si>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</si>
  <si>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</si>
  <si>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</si>
  <si>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</si>
  <si>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</si>
  <si>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</si>
  <si>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</si>
  <si>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</si>
  <si>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</si>
  <si>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</si>
  <si>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</si>
  <si>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</si>
  <si>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</si>
  <si>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</si>
  <si>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</si>
  <si>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</si>
  <si>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</si>
  <si>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</si>
  <si>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</si>
  <si>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</si>
  <si>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</si>
  <si>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</si>
  <si>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</si>
  <si>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</si>
  <si>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</si>
  <si>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</si>
  <si>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</si>
  <si>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</si>
  <si>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</si>
  <si>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</si>
  <si>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</si>
  <si>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</si>
  <si>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</si>
  <si>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</si>
  <si>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</si>
  <si>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</si>
  <si>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</si>
  <si>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</si>
  <si>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</si>
  <si>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</si>
  <si>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</si>
  <si>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</si>
  <si>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</si>
  <si>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</si>
  <si>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</si>
  <si>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</si>
  <si>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</si>
  <si>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</si>
  <si>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</si>
  <si>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</si>
  <si>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</si>
  <si>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</si>
  <si>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</si>
  <si>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</si>
  <si>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</si>
  <si>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</si>
  <si>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</si>
  <si>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</si>
  <si>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</si>
  <si>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</si>
  <si>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</si>
  <si>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</si>
  <si>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</si>
  <si>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</si>
  <si>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</si>
  <si>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</si>
  <si>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</si>
  <si>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</si>
  <si>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</si>
  <si>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</si>
  <si>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</si>
  <si>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</si>
  <si>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</si>
  <si>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</si>
  <si>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</si>
  <si>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</si>
  <si>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</si>
  <si>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</si>
  <si>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</si>
  <si>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管渠改善率は、平成30年度から0％となっている。
　帯金・塩之沢処理区については、平成30年度末で30年以上経過しており、減価償却率や管渠老朽化率を踏まえた状況把握が必要となってきており、令和元年度に策定したストックマネジメント全体計画（現況調査及びリスク査定）に基づき効率的な管渠更新事業を推進する。</t>
    <phoneticPr fontId="4"/>
  </si>
  <si>
    <r>
      <t xml:space="preserve">　経営の健全化、効率性については平均値と比べて不良の数値であったが改善してきている。今後も接続率上昇を含めた適正な使用料収入の確保及び汚水処理費の削減、経営改善に向けた取り組みを続けていく。
</t>
    </r>
    <r>
      <rPr>
        <sz val="11"/>
        <color theme="1"/>
        <rFont val="ＭＳ ゴシック"/>
        <family val="3"/>
        <charset val="128"/>
      </rPr>
      <t xml:space="preserve">
　老朽化の状況については、帯金・塩之沢処理区について、減価償却率や管渠老朽化率を踏まえた状況把握が必要となってきており、令和元年度に策定したストックマネジメント全体計画（現況調査及びリスク査定）に基づき効率的な管渠更新事業を推進する。</t>
    </r>
    <phoneticPr fontId="4"/>
  </si>
  <si>
    <t>　収益的収支比率は、R1年度まで毎年減少であったが、R2年度から一般会計繰入基準を総務省基準に基づいて算定したため一部改善されている。地方債償還金が減少していくことから、今後も徴増していくと予想される。
また、企業債残高対事業規模比率は、前年度までと比べて一般会計負担額が減少したため高くなっている。
　経費回収率及び汚水処理原価は、令和元年度策定したストックマネジメント全体計画事業支出による増減がある。接続率上昇及び料金改定による使用料収入の増加は見込まれるが、今後も適正な使用料収入の確保及び汚水処理費の削減が必要である。
　施設利用率は平均値の45.30%に比べて23.53%と低い。今後は、接続率上昇に伴い徴増していくと考えられる。
　水洗化率は平均値の88.37%に比べて82.54%と低く、水洗化率向上の取り組みが必要である。</t>
    <rPh sb="136" eb="138">
      <t>ゲンショウ</t>
    </rPh>
    <rPh sb="142" eb="143">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</si>
</sst>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22-4EDD-A604-81AA565AEA7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0.22</c:v>
                </c:pt>
              </c:numCache>
            </c:numRef>
          </c:val>
          <c:smooth val="0"/>
          <c:extLst>
            <c:ext xmlns:c16="http://schemas.microsoft.com/office/drawing/2014/chart" uri="{C3380CC4-5D6E-409C-BE32-E72D297353CC}">
              <c16:uniqueId val="{00000001-FA22-4EDD-A604-81AA565AEA7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26.56</c:v>
                </c:pt>
                <c:pt idx="1">
                  <c:v>26.14</c:v>
                </c:pt>
                <c:pt idx="2">
                  <c:v>26.28</c:v>
                </c:pt>
                <c:pt idx="3">
                  <c:v>23.64</c:v>
                </c:pt>
                <c:pt idx="4">
                  <c:v>23.53</c:v>
                </c:pt>
              </c:numCache>
            </c:numRef>
          </c:val>
          <c:extLst>
            <c:ext xmlns:c16="http://schemas.microsoft.com/office/drawing/2014/chart" uri="{C3380CC4-5D6E-409C-BE32-E72D297353CC}">
              <c16:uniqueId val="{00000000-AF7F-4B43-99FB-681267EF085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45.3</c:v>
                </c:pt>
              </c:numCache>
            </c:numRef>
          </c:val>
          <c:smooth val="0"/>
          <c:extLst>
            <c:ext xmlns:c16="http://schemas.microsoft.com/office/drawing/2014/chart" uri="{C3380CC4-5D6E-409C-BE32-E72D297353CC}">
              <c16:uniqueId val="{00000001-AF7F-4B43-99FB-681267EF085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79.88</c:v>
                </c:pt>
                <c:pt idx="1">
                  <c:v>80.180000000000007</c:v>
                </c:pt>
                <c:pt idx="2">
                  <c:v>80.78</c:v>
                </c:pt>
                <c:pt idx="3">
                  <c:v>81</c:v>
                </c:pt>
                <c:pt idx="4">
                  <c:v>82.54</c:v>
                </c:pt>
              </c:numCache>
            </c:numRef>
          </c:val>
          <c:extLst>
            <c:ext xmlns:c16="http://schemas.microsoft.com/office/drawing/2014/chart" uri="{C3380CC4-5D6E-409C-BE32-E72D297353CC}">
              <c16:uniqueId val="{00000000-C9D5-4FC3-861B-5E1D89B901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88.37</c:v>
                </c:pt>
              </c:numCache>
            </c:numRef>
          </c:val>
          <c:smooth val="0"/>
          <c:extLst>
            <c:ext xmlns:c16="http://schemas.microsoft.com/office/drawing/2014/chart" uri="{C3380CC4-5D6E-409C-BE32-E72D297353CC}">
              <c16:uniqueId val="{00000001-C9D5-4FC3-861B-5E1D89B901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87.96</c:v>
                </c:pt>
                <c:pt idx="1">
                  <c:v>81.760000000000005</c:v>
                </c:pt>
                <c:pt idx="2">
                  <c:v>99.4</c:v>
                </c:pt>
                <c:pt idx="3">
                  <c:v>92.67</c:v>
                </c:pt>
                <c:pt idx="4">
                  <c:v>98.72</c:v>
                </c:pt>
              </c:numCache>
            </c:numRef>
          </c:val>
          <c:extLst>
            <c:ext xmlns:c16="http://schemas.microsoft.com/office/drawing/2014/chart" uri="{C3380CC4-5D6E-409C-BE32-E72D297353CC}">
              <c16:uniqueId val="{00000000-2741-4410-9A3C-47DB95195A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41-4410-9A3C-47DB95195A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24-4BB1-9E17-BA4DEEF768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24-4BB1-9E17-BA4DEEF768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9E-4302-9082-8848EC840A4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9E-4302-9082-8848EC840A4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76-4943-BC69-D7825A7B474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76-4943-BC69-D7825A7B474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C1-4C30-80E6-EC4F5C51BD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C1-4C30-80E6-EC4F5C51BD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2.2000000000000002</c:v>
                </c:pt>
                <c:pt idx="1">
                  <c:v>0</c:v>
                </c:pt>
                <c:pt idx="2" formatCode="#,##0.00;&quot;△&quot;#,##0.00;&quot;-&quot;">
                  <c:v>1656.96</c:v>
                </c:pt>
                <c:pt idx="3">
                  <c:v>0</c:v>
                </c:pt>
                <c:pt idx="4" formatCode="#,##0.00;&quot;△&quot;#,##0.00;&quot;-&quot;">
                  <c:v>1652.64</c:v>
                </c:pt>
              </c:numCache>
            </c:numRef>
          </c:val>
          <c:extLst>
            <c:ext xmlns:c16="http://schemas.microsoft.com/office/drawing/2014/chart" uri="{C3380CC4-5D6E-409C-BE32-E72D297353CC}">
              <c16:uniqueId val="{00000000-4368-4FD3-BB30-236232BD261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1160.22</c:v>
                </c:pt>
              </c:numCache>
            </c:numRef>
          </c:val>
          <c:smooth val="0"/>
          <c:extLst>
            <c:ext xmlns:c16="http://schemas.microsoft.com/office/drawing/2014/chart" uri="{C3380CC4-5D6E-409C-BE32-E72D297353CC}">
              <c16:uniqueId val="{00000001-4368-4FD3-BB30-236232BD261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61.72</c:v>
                </c:pt>
                <c:pt idx="1">
                  <c:v>29.5</c:v>
                </c:pt>
                <c:pt idx="2">
                  <c:v>56.73</c:v>
                </c:pt>
                <c:pt idx="3">
                  <c:v>58.8</c:v>
                </c:pt>
                <c:pt idx="4">
                  <c:v>73.86</c:v>
                </c:pt>
              </c:numCache>
            </c:numRef>
          </c:val>
          <c:extLst>
            <c:ext xmlns:c16="http://schemas.microsoft.com/office/drawing/2014/chart" uri="{C3380CC4-5D6E-409C-BE32-E72D297353CC}">
              <c16:uniqueId val="{00000000-9CBE-44F0-9B56-1FFB97D2E7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81.81</c:v>
                </c:pt>
              </c:numCache>
            </c:numRef>
          </c:val>
          <c:smooth val="0"/>
          <c:extLst>
            <c:ext xmlns:c16="http://schemas.microsoft.com/office/drawing/2014/chart" uri="{C3380CC4-5D6E-409C-BE32-E72D297353CC}">
              <c16:uniqueId val="{00000001-9CBE-44F0-9B56-1FFB97D2E7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213.41</c:v>
                </c:pt>
                <c:pt idx="1">
                  <c:v>449.71</c:v>
                </c:pt>
                <c:pt idx="2">
                  <c:v>234.67</c:v>
                </c:pt>
                <c:pt idx="3">
                  <c:v>249.31</c:v>
                </c:pt>
                <c:pt idx="4">
                  <c:v>187.56</c:v>
                </c:pt>
              </c:numCache>
            </c:numRef>
          </c:val>
          <c:extLst>
            <c:ext xmlns:c16="http://schemas.microsoft.com/office/drawing/2014/chart" uri="{C3380CC4-5D6E-409C-BE32-E72D297353CC}">
              <c16:uniqueId val="{00000000-E48D-441A-8431-531637624F7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193.59</c:v>
                </c:pt>
              </c:numCache>
            </c:numRef>
          </c:val>
          <c:smooth val="0"/>
          <c:extLst>
            <c:ext xmlns:c16="http://schemas.microsoft.com/office/drawing/2014/chart" uri="{C3380CC4-5D6E-409C-BE32-E72D297353CC}">
              <c16:uniqueId val="{00000001-E48D-441A-8431-531637624F7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42"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山梨県　身延町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45">
        <f>データ!S6</f>
        <v>10391</v>
      </c>
      <c r="AM8" s="45"/>
      <c r="AN8" s="45"/>
      <c r="AO8" s="45"/>
      <c r="AP8" s="45"/>
      <c r="AQ8" s="45"/>
      <c r="AR8" s="45"/>
      <c r="AS8" s="45"/>
      <c r="AT8" s="46">
        <f>データ!T6</f>
        <v>301.98</v>
      </c>
      <c r="AU8" s="46"/>
      <c r="AV8" s="46"/>
      <c r="AW8" s="46"/>
      <c r="AX8" s="46"/>
      <c r="AY8" s="46"/>
      <c r="AZ8" s="46"/>
      <c r="BA8" s="46"/>
      <c r="BB8" s="46">
        <f>データ!U6</f>
        <v>34.409999999999997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27.9</v>
      </c>
      <c r="Q10" s="46"/>
      <c r="R10" s="46"/>
      <c r="S10" s="46"/>
      <c r="T10" s="46"/>
      <c r="U10" s="46"/>
      <c r="V10" s="46"/>
      <c r="W10" s="46">
        <f>データ!Q6</f>
        <v>101.33</v>
      </c>
      <c r="X10" s="46"/>
      <c r="Y10" s="46"/>
      <c r="Z10" s="46"/>
      <c r="AA10" s="46"/>
      <c r="AB10" s="46"/>
      <c r="AC10" s="46"/>
      <c r="AD10" s="45">
        <f>データ!R6</f>
        <v>2310</v>
      </c>
      <c r="AE10" s="45"/>
      <c r="AF10" s="45"/>
      <c r="AG10" s="45"/>
      <c r="AH10" s="45"/>
      <c r="AI10" s="45"/>
      <c r="AJ10" s="45"/>
      <c r="AK10" s="2"/>
      <c r="AL10" s="45">
        <f>データ!V6</f>
        <v>2863</v>
      </c>
      <c r="AM10" s="45"/>
      <c r="AN10" s="45"/>
      <c r="AO10" s="45"/>
      <c r="AP10" s="45"/>
      <c r="AQ10" s="45"/>
      <c r="AR10" s="45"/>
      <c r="AS10" s="45"/>
      <c r="AT10" s="46">
        <f>データ!W6</f>
        <v>1.65</v>
      </c>
      <c r="AU10" s="46"/>
      <c r="AV10" s="46"/>
      <c r="AW10" s="46"/>
      <c r="AX10" s="46"/>
      <c r="AY10" s="46"/>
      <c r="AZ10" s="46"/>
      <c r="BA10" s="46"/>
      <c r="BB10" s="46">
        <f>データ!X6</f>
        <v>1735.15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mXS02aoweQwd0BasHmBiy2/UVYBWuKpEUhyL0Br+laPNBOmIBU06K5aHfrCX5xuOKdJaSR/6uRCLZKF3B837qA==" saltValue="c0mC0UP8vBKm6WCMp5w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193658</v>
      </c>
      <c r="D6" s="19">
        <f t="shared" si="3"/>
        <v>47</v>
      </c>
      <c r="E6" s="19">
        <f t="shared" si="3"/>
        <v>17</v>
      </c>
      <c r="F6" s="19">
        <f t="shared" si="3"/>
        <v>4</v>
      </c>
      <c r="G6" s="19">
        <f t="shared" si="3"/>
        <v>0</v>
      </c>
      <c r="H6" s="19" t="str">
        <f t="shared" si="3"/>
        <v>山梨県　身延町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27.9</v>
      </c>
      <c r="Q6" s="20">
        <f t="shared" si="3"/>
        <v>101.33</v>
      </c>
      <c r="R6" s="20">
        <f t="shared" si="3"/>
        <v>2310</v>
      </c>
      <c r="S6" s="20">
        <f t="shared" si="3"/>
        <v>10391</v>
      </c>
      <c r="T6" s="20">
        <f t="shared" si="3"/>
        <v>301.98</v>
      </c>
      <c r="U6" s="20">
        <f t="shared" si="3"/>
        <v>34.409999999999997</v>
      </c>
      <c r="V6" s="20">
        <f t="shared" si="3"/>
        <v>2863</v>
      </c>
      <c r="W6" s="20">
        <f t="shared" si="3"/>
        <v>1.65</v>
      </c>
      <c r="X6" s="20">
        <f t="shared" si="3"/>
        <v>1735.15</v>
      </c>
      <c r="Y6" s="21">
        <f>IF(Y7="",NA(),Y7)</f>
        <v>87.96</v>
      </c>
      <c r="Z6" s="21">
        <f t="shared" ref="Z6:AH6" si="4">IF(Z7="",NA(),Z7)</f>
        <v>81.760000000000005</v>
      </c>
      <c r="AA6" s="21">
        <f t="shared" si="4"/>
        <v>99.4</v>
      </c>
      <c r="AB6" s="21">
        <f t="shared" si="4"/>
        <v>92.67</v>
      </c>
      <c r="AC6" s="21">
        <f t="shared" si="4"/>
        <v>98.72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2.2000000000000002</v>
      </c>
      <c r="BG6" s="20">
        <f t="shared" ref="BG6:BO6" si="7">IF(BG7="",NA(),BG7)</f>
        <v>0</v>
      </c>
      <c r="BH6" s="21">
        <f t="shared" si="7"/>
        <v>1656.96</v>
      </c>
      <c r="BI6" s="20">
        <f t="shared" si="7"/>
        <v>0</v>
      </c>
      <c r="BJ6" s="21">
        <f t="shared" si="7"/>
        <v>1652.64</v>
      </c>
      <c r="BK6" s="21">
        <f t="shared" si="7"/>
        <v>1194.1500000000001</v>
      </c>
      <c r="BL6" s="21">
        <f t="shared" si="7"/>
        <v>1206.79</v>
      </c>
      <c r="BM6" s="21">
        <f t="shared" si="7"/>
        <v>1258.43</v>
      </c>
      <c r="BN6" s="21">
        <f t="shared" si="7"/>
        <v>1163.75</v>
      </c>
      <c r="BO6" s="21">
        <f t="shared" si="7"/>
        <v>1160.22</v>
      </c>
      <c r="BP6" s="20" t="str">
        <f>IF(BP7="","",IF(BP7="-","【-】","【"&amp;SUBSTITUTE(TEXT(BP7,"#,##0.00"),"-","△")&amp;"】"))</f>
        <v>【1,182.11】</v>
      </c>
      <c r="BQ6" s="21">
        <f>IF(BQ7="",NA(),BQ7)</f>
        <v>61.72</v>
      </c>
      <c r="BR6" s="21">
        <f t="shared" ref="BR6:BZ6" si="8">IF(BR7="",NA(),BR7)</f>
        <v>29.5</v>
      </c>
      <c r="BS6" s="21">
        <f t="shared" si="8"/>
        <v>56.73</v>
      </c>
      <c r="BT6" s="21">
        <f t="shared" si="8"/>
        <v>58.8</v>
      </c>
      <c r="BU6" s="21">
        <f t="shared" si="8"/>
        <v>73.86</v>
      </c>
      <c r="BV6" s="21">
        <f t="shared" si="8"/>
        <v>72.260000000000005</v>
      </c>
      <c r="BW6" s="21">
        <f t="shared" si="8"/>
        <v>71.84</v>
      </c>
      <c r="BX6" s="21">
        <f t="shared" si="8"/>
        <v>73.36</v>
      </c>
      <c r="BY6" s="21">
        <f t="shared" si="8"/>
        <v>72.599999999999994</v>
      </c>
      <c r="BZ6" s="21">
        <f t="shared" si="8"/>
        <v>81.81</v>
      </c>
      <c r="CA6" s="20" t="str">
        <f>IF(CA7="","",IF(CA7="-","【-】","【"&amp;SUBSTITUTE(TEXT(CA7,"#,##0.00"),"-","△")&amp;"】"))</f>
        <v>【73.78】</v>
      </c>
      <c r="CB6" s="21">
        <f>IF(CB7="",NA(),CB7)</f>
        <v>213.41</v>
      </c>
      <c r="CC6" s="21">
        <f t="shared" ref="CC6:CK6" si="9">IF(CC7="",NA(),CC7)</f>
        <v>449.71</v>
      </c>
      <c r="CD6" s="21">
        <f t="shared" si="9"/>
        <v>234.67</v>
      </c>
      <c r="CE6" s="21">
        <f t="shared" si="9"/>
        <v>249.31</v>
      </c>
      <c r="CF6" s="21">
        <f t="shared" si="9"/>
        <v>187.56</v>
      </c>
      <c r="CG6" s="21">
        <f t="shared" si="9"/>
        <v>230.02</v>
      </c>
      <c r="CH6" s="21">
        <f t="shared" si="9"/>
        <v>228.47</v>
      </c>
      <c r="CI6" s="21">
        <f t="shared" si="9"/>
        <v>224.88</v>
      </c>
      <c r="CJ6" s="21">
        <f t="shared" si="9"/>
        <v>228.64</v>
      </c>
      <c r="CK6" s="21">
        <f t="shared" si="9"/>
        <v>193.59</v>
      </c>
      <c r="CL6" s="20" t="str">
        <f>IF(CL7="","",IF(CL7="-","【-】","【"&amp;SUBSTITUTE(TEXT(CL7,"#,##0.00"),"-","△")&amp;"】"))</f>
        <v>【220.62】</v>
      </c>
      <c r="CM6" s="21">
        <f>IF(CM7="",NA(),CM7)</f>
        <v>26.56</v>
      </c>
      <c r="CN6" s="21">
        <f t="shared" ref="CN6:CV6" si="10">IF(CN7="",NA(),CN7)</f>
        <v>26.14</v>
      </c>
      <c r="CO6" s="21">
        <f t="shared" si="10"/>
        <v>26.28</v>
      </c>
      <c r="CP6" s="21">
        <f t="shared" si="10"/>
        <v>23.64</v>
      </c>
      <c r="CQ6" s="21">
        <f t="shared" si="10"/>
        <v>23.53</v>
      </c>
      <c r="CR6" s="21">
        <f t="shared" si="10"/>
        <v>42.56</v>
      </c>
      <c r="CS6" s="21">
        <f t="shared" si="10"/>
        <v>42.47</v>
      </c>
      <c r="CT6" s="21">
        <f t="shared" si="10"/>
        <v>42.4</v>
      </c>
      <c r="CU6" s="21">
        <f t="shared" si="10"/>
        <v>42.28</v>
      </c>
      <c r="CV6" s="21">
        <f t="shared" si="10"/>
        <v>45.3</v>
      </c>
      <c r="CW6" s="20" t="str">
        <f>IF(CW7="","",IF(CW7="-","【-】","【"&amp;SUBSTITUTE(TEXT(CW7,"#,##0.00"),"-","△")&amp;"】"))</f>
        <v>【42.22】</v>
      </c>
      <c r="CX6" s="21">
        <f>IF(CX7="",NA(),CX7)</f>
        <v>79.88</v>
      </c>
      <c r="CY6" s="21">
        <f t="shared" ref="CY6:DG6" si="11">IF(CY7="",NA(),CY7)</f>
        <v>80.180000000000007</v>
      </c>
      <c r="CZ6" s="21">
        <f t="shared" si="11"/>
        <v>80.78</v>
      </c>
      <c r="DA6" s="21">
        <f t="shared" si="11"/>
        <v>81</v>
      </c>
      <c r="DB6" s="21">
        <f t="shared" si="11"/>
        <v>82.54</v>
      </c>
      <c r="DC6" s="21">
        <f t="shared" si="11"/>
        <v>83.32</v>
      </c>
      <c r="DD6" s="21">
        <f t="shared" si="11"/>
        <v>83.75</v>
      </c>
      <c r="DE6" s="21">
        <f t="shared" si="11"/>
        <v>84.19</v>
      </c>
      <c r="DF6" s="21">
        <f t="shared" si="11"/>
        <v>84.34</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0.22</v>
      </c>
      <c r="EO6" s="20" t="str">
        <f>IF(EO7="","",IF(EO7="-","【-】","【"&amp;SUBSTITUTE(TEXT(EO7,"#,##0.00"),"-","△")&amp;"】"))</f>
        <v>【0.13】</v>
      </c>
    </row>
    <row r="7" spans="1:145" s="22" customFormat="1" x14ac:dyDescent="0.2">
      <c r="A7" s="14"/>
      <c r="B7" s="23">
        <v>2022</v>
      </c>
      <c r="C7" s="23">
        <v>193658</v>
      </c>
      <c r="D7" s="23">
        <v>47</v>
      </c>
      <c r="E7" s="23">
        <v>17</v>
      </c>
      <c r="F7" s="23">
        <v>4</v>
      </c>
      <c r="G7" s="23">
        <v>0</v>
      </c>
      <c r="H7" s="23" t="s">
        <v>98</v>
      </c>
      <c r="I7" s="23" t="s">
        <v>99</v>
      </c>
      <c r="J7" s="23" t="s">
        <v>100</v>
      </c>
      <c r="K7" s="23" t="s">
        <v>101</v>
      </c>
      <c r="L7" s="23" t="s">
        <v>102</v>
      </c>
      <c r="M7" s="23" t="s">
        <v>103</v>
      </c>
      <c r="N7" s="24" t="s">
        <v>104</v>
      </c>
      <c r="O7" s="24" t="s">
        <v>105</v>
      </c>
      <c r="P7" s="24">
        <v>27.9</v>
      </c>
      <c r="Q7" s="24">
        <v>101.33</v>
      </c>
      <c r="R7" s="24">
        <v>2310</v>
      </c>
      <c r="S7" s="24">
        <v>10391</v>
      </c>
      <c r="T7" s="24">
        <v>301.98</v>
      </c>
      <c r="U7" s="24">
        <v>34.409999999999997</v>
      </c>
      <c r="V7" s="24">
        <v>2863</v>
      </c>
      <c r="W7" s="24">
        <v>1.65</v>
      </c>
      <c r="X7" s="24">
        <v>1735.15</v>
      </c>
      <c r="Y7" s="24">
        <v>87.96</v>
      </c>
      <c r="Z7" s="24">
        <v>81.760000000000005</v>
      </c>
      <c r="AA7" s="24">
        <v>99.4</v>
      </c>
      <c r="AB7" s="24">
        <v>92.67</v>
      </c>
      <c r="AC7" s="24">
        <v>98.72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2.2000000000000002</v>
      </c>
      <c r="BG7" s="24">
        <v>0</v>
      </c>
      <c r="BH7" s="24">
        <v>1656.96</v>
      </c>
      <c r="BI7" s="24">
        <v>0</v>
      </c>
      <c r="BJ7" s="24">
        <v>1652.64</v>
      </c>
      <c r="BK7" s="24">
        <v>1194.1500000000001</v>
      </c>
      <c r="BL7" s="24">
        <v>1206.79</v>
      </c>
      <c r="BM7" s="24">
        <v>1258.43</v>
      </c>
      <c r="BN7" s="24">
        <v>1163.75</v>
      </c>
      <c r="BO7" s="24">
        <v>1160.22</v>
      </c>
      <c r="BP7" s="24">
        <v>1182.1099999999999</v>
      </c>
      <c r="BQ7" s="24">
        <v>61.72</v>
      </c>
      <c r="BR7" s="24">
        <v>29.5</v>
      </c>
      <c r="BS7" s="24">
        <v>56.73</v>
      </c>
      <c r="BT7" s="24">
        <v>58.8</v>
      </c>
      <c r="BU7" s="24">
        <v>73.86</v>
      </c>
      <c r="BV7" s="24">
        <v>72.260000000000005</v>
      </c>
      <c r="BW7" s="24">
        <v>71.84</v>
      </c>
      <c r="BX7" s="24">
        <v>73.36</v>
      </c>
      <c r="BY7" s="24">
        <v>72.599999999999994</v>
      </c>
      <c r="BZ7" s="24">
        <v>81.81</v>
      </c>
      <c r="CA7" s="24">
        <v>73.78</v>
      </c>
      <c r="CB7" s="24">
        <v>213.41</v>
      </c>
      <c r="CC7" s="24">
        <v>449.71</v>
      </c>
      <c r="CD7" s="24">
        <v>234.67</v>
      </c>
      <c r="CE7" s="24">
        <v>249.31</v>
      </c>
      <c r="CF7" s="24">
        <v>187.56</v>
      </c>
      <c r="CG7" s="24">
        <v>230.02</v>
      </c>
      <c r="CH7" s="24">
        <v>228.47</v>
      </c>
      <c r="CI7" s="24">
        <v>224.88</v>
      </c>
      <c r="CJ7" s="24">
        <v>228.64</v>
      </c>
      <c r="CK7" s="24">
        <v>193.59</v>
      </c>
      <c r="CL7" s="24">
        <v>220.62</v>
      </c>
      <c r="CM7" s="24">
        <v>26.56</v>
      </c>
      <c r="CN7" s="24">
        <v>26.14</v>
      </c>
      <c r="CO7" s="24">
        <v>26.28</v>
      </c>
      <c r="CP7" s="24">
        <v>23.64</v>
      </c>
      <c r="CQ7" s="24">
        <v>23.53</v>
      </c>
      <c r="CR7" s="24">
        <v>42.56</v>
      </c>
      <c r="CS7" s="24">
        <v>42.47</v>
      </c>
      <c r="CT7" s="24">
        <v>42.4</v>
      </c>
      <c r="CU7" s="24">
        <v>42.28</v>
      </c>
      <c r="CV7" s="24">
        <v>45.3</v>
      </c>
      <c r="CW7" s="24">
        <v>42.22</v>
      </c>
      <c r="CX7" s="24">
        <v>79.88</v>
      </c>
      <c r="CY7" s="24">
        <v>80.180000000000007</v>
      </c>
      <c r="CZ7" s="24">
        <v>80.78</v>
      </c>
      <c r="DA7" s="24">
        <v>81</v>
      </c>
      <c r="DB7" s="24">
        <v>82.54</v>
      </c>
      <c r="DC7" s="24">
        <v>83.32</v>
      </c>
      <c r="DD7" s="24">
        <v>83.75</v>
      </c>
      <c r="DE7" s="24">
        <v>84.19</v>
      </c>
      <c r="DF7" s="24">
        <v>84.34</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0.22</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2024-02-01T01:01:13Z</cp:lastPrinted>
  <dcterms:created xsi:type="dcterms:W3CDTF">2023-12-12T02:50:11Z</dcterms:created>
  <dcterms:modified xsi:type="dcterms:W3CDTF">2024-02-29T04:14:20Z</dcterms:modified>
  <cp:category/>
</cp:coreProperties>
</file>