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PCA219093a\Desktop\【経営比較分析表】2022_193658_47_010\"/>
    </mc:Choice>
  </mc:AlternateContent>
  <workbookProtection workbookAlgorithmName="SHA-512" workbookHashValue="vu56xvbZYDnLGx6V9RPwgSyVGrkvURhL66tcnFSMN/LZ2SOZ0AYImaqitpmvvfjvWaeIXnCsD/SlDCYgOA1Klg==" workbookSaltValue="F7+kqfG/DTo/aUtzuoYgs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<sst xmlns="http://schemas.openxmlformats.org/spreadsheetml/2006/main" count="233" uniqueCount="118">
  <si>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</si>
  <si>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</si>
  <si>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</si>
  <si>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</si>
  <si>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</si>
  <si>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</si>
  <si>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</si>
  <si>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</si>
  <si>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</si>
  <si>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</si>
  <si>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</si>
  <si>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</si>
  <si>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</si>
  <si>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</si>
  <si>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</si>
  <si>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</si>
  <si>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</si>
  <si>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</si>
  <si>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</si>
  <si>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</si>
  <si>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</si>
  <si>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</si>
  <si>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</si>
  <si>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</si>
  <si>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</si>
  <si>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</si>
  <si>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</si>
  <si>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</si>
  <si>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</si>
  <si>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</si>
  <si>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</si>
  <si>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</si>
  <si>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</si>
  <si>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</si>
  <si>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</si>
  <si>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</si>
  <si>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</si>
  <si>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</si>
  <si>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</si>
  <si>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</si>
  <si>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</si>
  <si>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</si>
  <si>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</si>
  <si>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</si>
  <si>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</si>
  <si>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</si>
  <si>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</si>
  <si>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</si>
  <si>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</si>
  <si>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</si>
  <si>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</si>
  <si>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</si>
  <si>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</si>
  <si>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</si>
  <si>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</si>
  <si>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</si>
  <si>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</si>
  <si>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</si>
  <si>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</si>
  <si>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</si>
  <si>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</si>
  <si>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</si>
  <si>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</si>
  <si>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</si>
  <si>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</si>
  <si>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</si>
  <si>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</si>
  <si>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</si>
  <si>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</si>
  <si>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</si>
  <si>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</si>
  <si>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</si>
  <si>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</si>
  <si>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</si>
  <si>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</si>
  <si>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</si>
  <si>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</si>
  <si>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</si>
  <si>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</si>
  <si>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</si>
  <si>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</si>
  <si>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</si>
  <si>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</si>
  <si>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</si>
  <si>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</si>
  <si>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</si>
  <si>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</si>
  <si>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</si>
  <si>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</si>
  <si>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</si>
  <si>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</si>
  <si>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</si>
  <si>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</si>
  <si>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</si>
  <si>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</si>
  <si>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</si>
  <si>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</si>
  <si>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</si>
  <si>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</si>
  <si>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</si>
  <si>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</si>
  <si>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</si>
  <si>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</si>
  <si>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</si>
  <si>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</si>
  <si>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</si>
  <si>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</si>
  <si>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</si>
  <si>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</si>
  <si>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</si>
  <si>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</si>
  <si>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</si>
  <si>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</si>
  <si>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</si>
  <si>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</si>
  <si>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現在の簡易水道事業から水道事業へ経営が移行される。経営状況を把握することが可能になることで、より計画的に施設更新を行い、水道料金を含めた健全かつ効率的な事業経営を目指したい。</t>
    <rPh sb="0" eb="2">
      <t>ゲンザイ</t>
    </rPh>
    <rPh sb="3" eb="7">
      <t>カンイスイドウ</t>
    </rPh>
    <rPh sb="7" eb="9">
      <t>ジギョウ</t>
    </rPh>
    <rPh sb="11" eb="15">
      <t>スイドウジギョウ</t>
    </rPh>
    <rPh sb="16" eb="18">
      <t>ケイエイ</t>
    </rPh>
    <rPh sb="19" eb="21">
      <t>イコウ</t>
    </rPh>
    <rPh sb="25" eb="29">
      <t>ケイエイジョウキョウ</t>
    </rPh>
    <rPh sb="30" eb="32">
      <t>ハアク</t>
    </rPh>
    <rPh sb="37" eb="39">
      <t>カノウ</t>
    </rPh>
    <rPh sb="48" eb="51">
      <t>ケイカクテキ</t>
    </rPh>
    <rPh sb="52" eb="56">
      <t>シセツコウシン</t>
    </rPh>
    <rPh sb="57" eb="58">
      <t>オコナ</t>
    </rPh>
    <rPh sb="60" eb="64">
      <t>スイドウリョウキン</t>
    </rPh>
    <rPh sb="65" eb="66">
      <t>フク</t>
    </rPh>
    <rPh sb="68" eb="70">
      <t>ケンゼン</t>
    </rPh>
    <rPh sb="72" eb="75">
      <t>コウリツテキ</t>
    </rPh>
    <rPh sb="76" eb="80">
      <t>ジギョウケイエイ</t>
    </rPh>
    <rPh sb="81" eb="83">
      <t>メザ</t>
    </rPh>
    <phoneticPr fontId="4"/>
  </si>
  <si>
    <t xml:space="preserve">経年した施設が多く点在しており、区域拡張事業に取り組んでいるが管路等の更新には至っていない。企業債残高対給水収益比率も高く、施設の更新計画の策定に向けて取り組むなかで計画的、継続的な事業実施を目指していく。
</t>
    <rPh sb="0" eb="2">
      <t>ケイネン</t>
    </rPh>
    <rPh sb="4" eb="6">
      <t>シセツ</t>
    </rPh>
    <rPh sb="7" eb="8">
      <t>オオ</t>
    </rPh>
    <rPh sb="9" eb="11">
      <t>テンザイ</t>
    </rPh>
    <rPh sb="16" eb="18">
      <t>クイキ</t>
    </rPh>
    <rPh sb="18" eb="20">
      <t>カクチョウ</t>
    </rPh>
    <rPh sb="20" eb="22">
      <t>ジギョウ</t>
    </rPh>
    <rPh sb="23" eb="24">
      <t>ト</t>
    </rPh>
    <rPh sb="25" eb="26">
      <t>ク</t>
    </rPh>
    <rPh sb="31" eb="33">
      <t>カンロ</t>
    </rPh>
    <rPh sb="33" eb="34">
      <t>トウ</t>
    </rPh>
    <rPh sb="35" eb="37">
      <t>コウシン</t>
    </rPh>
    <rPh sb="39" eb="40">
      <t>イタ</t>
    </rPh>
    <rPh sb="46" eb="48">
      <t>キギョウ</t>
    </rPh>
    <rPh sb="48" eb="49">
      <t>サイ</t>
    </rPh>
    <rPh sb="49" eb="50">
      <t>ザン</t>
    </rPh>
    <rPh sb="50" eb="51">
      <t>コウ</t>
    </rPh>
    <rPh sb="51" eb="52">
      <t>タイ</t>
    </rPh>
    <rPh sb="52" eb="54">
      <t>キュウスイ</t>
    </rPh>
    <rPh sb="54" eb="56">
      <t>シュウエキ</t>
    </rPh>
    <rPh sb="56" eb="58">
      <t>ヒリツ</t>
    </rPh>
    <rPh sb="59" eb="60">
      <t>タカ</t>
    </rPh>
    <rPh sb="62" eb="64">
      <t>シセツ</t>
    </rPh>
    <rPh sb="65" eb="67">
      <t>コウシン</t>
    </rPh>
    <rPh sb="67" eb="69">
      <t>ケイカク</t>
    </rPh>
    <rPh sb="70" eb="72">
      <t>サクテイ</t>
    </rPh>
    <rPh sb="73" eb="74">
      <t>ム</t>
    </rPh>
    <rPh sb="76" eb="77">
      <t>ト</t>
    </rPh>
    <rPh sb="78" eb="79">
      <t>ク</t>
    </rPh>
    <rPh sb="83" eb="86">
      <t>ケイカクテキ</t>
    </rPh>
    <rPh sb="87" eb="90">
      <t>ケイゾクテキ</t>
    </rPh>
    <rPh sb="91" eb="93">
      <t>ジギョウ</t>
    </rPh>
    <rPh sb="93" eb="95">
      <t>ジッシ</t>
    </rPh>
    <rPh sb="96" eb="98">
      <t>メザ</t>
    </rPh>
    <phoneticPr fontId="4"/>
  </si>
  <si>
    <t xml:space="preserve">収益的収支比率が52％と類似団体平均値73％より下回っている要因として考えられるのが、少子高齢化による給水人口の減少に連動した水道使用料金収入の減少である。また、地理的条件のため集落が点在しており、浄配水場の統合等は難しい状況である。
今後は水道料金の回収率の改善や施設の更新計画の策定に向けて取り組むなかで水道使用料金等の見直しも考えていく。
</t>
    <rPh sb="0" eb="3">
      <t>シュウエキテキ</t>
    </rPh>
    <rPh sb="3" eb="5">
      <t>シュウシ</t>
    </rPh>
    <rPh sb="5" eb="7">
      <t>ヒリツ</t>
    </rPh>
    <rPh sb="12" eb="14">
      <t>ルイジ</t>
    </rPh>
    <rPh sb="14" eb="16">
      <t>ダンタイ</t>
    </rPh>
    <rPh sb="16" eb="19">
      <t>ヘイキンチ</t>
    </rPh>
    <rPh sb="24" eb="26">
      <t>シタマワ</t>
    </rPh>
    <rPh sb="30" eb="32">
      <t>ヨウイン</t>
    </rPh>
    <rPh sb="35" eb="36">
      <t>カンガ</t>
    </rPh>
    <rPh sb="43" eb="45">
      <t>ショウシ</t>
    </rPh>
    <rPh sb="51" eb="53">
      <t>キュウスイ</t>
    </rPh>
    <rPh sb="59" eb="61">
      <t>レンドウ</t>
    </rPh>
    <rPh sb="63" eb="68">
      <t>スイドウシヨウリョウ</t>
    </rPh>
    <rPh sb="68" eb="69">
      <t>キン</t>
    </rPh>
    <rPh sb="69" eb="71">
      <t>シュウニュウ</t>
    </rPh>
    <rPh sb="72" eb="74">
      <t>ゲンショウ</t>
    </rPh>
    <rPh sb="81" eb="84">
      <t>チリテキ</t>
    </rPh>
    <rPh sb="89" eb="91">
      <t>シュウラク</t>
    </rPh>
    <rPh sb="92" eb="94">
      <t>テンザイ</t>
    </rPh>
    <rPh sb="99" eb="102">
      <t>ジョウハイスイ</t>
    </rPh>
    <rPh sb="102" eb="103">
      <t>ジョウ</t>
    </rPh>
    <rPh sb="104" eb="106">
      <t>トウゴウ</t>
    </rPh>
    <rPh sb="106" eb="107">
      <t>トウ</t>
    </rPh>
    <rPh sb="108" eb="109">
      <t>ムズカ</t>
    </rPh>
    <rPh sb="111" eb="113">
      <t>ジョウキョウ</t>
    </rPh>
    <rPh sb="118" eb="120">
      <t>コンゴ</t>
    </rPh>
    <rPh sb="121" eb="125">
      <t>スイドウリョウキン</t>
    </rPh>
    <rPh sb="126" eb="129">
      <t>カイシュウリツ</t>
    </rPh>
    <rPh sb="130" eb="132">
      <t>カイゼン</t>
    </rPh>
    <rPh sb="133" eb="135">
      <t>シセツ</t>
    </rPh>
    <rPh sb="136" eb="138">
      <t>コウシン</t>
    </rPh>
    <rPh sb="138" eb="140">
      <t>ケイカク</t>
    </rPh>
    <rPh sb="141" eb="143">
      <t>サクテイ</t>
    </rPh>
    <rPh sb="144" eb="145">
      <t>ム</t>
    </rPh>
    <rPh sb="147" eb="148">
      <t>ト</t>
    </rPh>
    <rPh sb="149" eb="150">
      <t>ク</t>
    </rPh>
    <rPh sb="160" eb="161">
      <t>トウ</t>
    </rPh>
    <rPh sb="162" eb="164">
      <t>ミナオ</t>
    </rPh>
    <rPh sb="166" eb="16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</si>
</sst>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2.19</c:v>
                </c:pt>
                <c:pt idx="1">
                  <c:v>1.52</c:v>
                </c:pt>
                <c:pt idx="2">
                  <c:v>0.7</c:v>
                </c:pt>
                <c:pt idx="3">
                  <c:v>1.06</c:v>
                </c:pt>
                <c:pt idx="4">
                  <c:v>0.41</c:v>
                </c:pt>
              </c:numCache>
            </c:numRef>
          </c:val>
          <c:extLst>
            <c:ext xmlns:c16="http://schemas.microsoft.com/office/drawing/2014/chart" uri="{C3380CC4-5D6E-409C-BE32-E72D297353CC}">
              <c16:uniqueId val="{00000000-CD80-47AA-B671-10A349C3659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0.31</c:v>
                </c:pt>
                <c:pt idx="1">
                  <c:v>0.42</c:v>
                </c:pt>
                <c:pt idx="2">
                  <c:v>0.3</c:v>
                </c:pt>
                <c:pt idx="3">
                  <c:v>0.51</c:v>
                </c:pt>
                <c:pt idx="4">
                  <c:v>0.17</c:v>
                </c:pt>
              </c:numCache>
            </c:numRef>
          </c:val>
          <c:smooth val="0"/>
          <c:extLst>
            <c:ext xmlns:c16="http://schemas.microsoft.com/office/drawing/2014/chart" uri="{C3380CC4-5D6E-409C-BE32-E72D297353CC}">
              <c16:uniqueId val="{00000001-CD80-47AA-B671-10A349C3659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55.87</c:v>
                </c:pt>
                <c:pt idx="1">
                  <c:v>52.87</c:v>
                </c:pt>
                <c:pt idx="2">
                  <c:v>58.89</c:v>
                </c:pt>
                <c:pt idx="3">
                  <c:v>56.53</c:v>
                </c:pt>
                <c:pt idx="4">
                  <c:v>59.1</c:v>
                </c:pt>
              </c:numCache>
            </c:numRef>
          </c:val>
          <c:extLst>
            <c:ext xmlns:c16="http://schemas.microsoft.com/office/drawing/2014/chart" uri="{C3380CC4-5D6E-409C-BE32-E72D297353CC}">
              <c16:uniqueId val="{00000000-9072-4908-BFD8-F3EBA8508E2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58.56</c:v>
                </c:pt>
                <c:pt idx="2">
                  <c:v>62.63</c:v>
                </c:pt>
                <c:pt idx="3">
                  <c:v>58.24</c:v>
                </c:pt>
                <c:pt idx="4">
                  <c:v>58.75</c:v>
                </c:pt>
              </c:numCache>
            </c:numRef>
          </c:val>
          <c:smooth val="0"/>
          <c:extLst>
            <c:ext xmlns:c16="http://schemas.microsoft.com/office/drawing/2014/chart" uri="{C3380CC4-5D6E-409C-BE32-E72D297353CC}">
              <c16:uniqueId val="{00000001-9072-4908-BFD8-F3EBA8508E2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69.97</c:v>
                </c:pt>
                <c:pt idx="1">
                  <c:v>70.819999999999993</c:v>
                </c:pt>
                <c:pt idx="2">
                  <c:v>64.36</c:v>
                </c:pt>
                <c:pt idx="3">
                  <c:v>64.680000000000007</c:v>
                </c:pt>
                <c:pt idx="4">
                  <c:v>60.52</c:v>
                </c:pt>
              </c:numCache>
            </c:numRef>
          </c:val>
          <c:extLst>
            <c:ext xmlns:c16="http://schemas.microsoft.com/office/drawing/2014/chart" uri="{C3380CC4-5D6E-409C-BE32-E72D297353CC}">
              <c16:uniqueId val="{00000000-3862-4C8C-9F44-6FFA6284500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74.19</c:v>
                </c:pt>
                <c:pt idx="1">
                  <c:v>73.680000000000007</c:v>
                </c:pt>
                <c:pt idx="2">
                  <c:v>78.209999999999994</c:v>
                </c:pt>
                <c:pt idx="3">
                  <c:v>75.94</c:v>
                </c:pt>
                <c:pt idx="4">
                  <c:v>71.7</c:v>
                </c:pt>
              </c:numCache>
            </c:numRef>
          </c:val>
          <c:smooth val="0"/>
          <c:extLst>
            <c:ext xmlns:c16="http://schemas.microsoft.com/office/drawing/2014/chart" uri="{C3380CC4-5D6E-409C-BE32-E72D297353CC}">
              <c16:uniqueId val="{00000001-3862-4C8C-9F44-6FFA6284500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48.66</c:v>
                </c:pt>
                <c:pt idx="1">
                  <c:v>52.43</c:v>
                </c:pt>
                <c:pt idx="2">
                  <c:v>52.49</c:v>
                </c:pt>
                <c:pt idx="3">
                  <c:v>51.21</c:v>
                </c:pt>
                <c:pt idx="4">
                  <c:v>51.72</c:v>
                </c:pt>
              </c:numCache>
            </c:numRef>
          </c:val>
          <c:extLst>
            <c:ext xmlns:c16="http://schemas.microsoft.com/office/drawing/2014/chart" uri="{C3380CC4-5D6E-409C-BE32-E72D297353CC}">
              <c16:uniqueId val="{00000000-91D8-4F3F-9B7E-BC59E950C25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c:v>
                </c:pt>
                <c:pt idx="1">
                  <c:v>73.42</c:v>
                </c:pt>
                <c:pt idx="2">
                  <c:v>78.27</c:v>
                </c:pt>
                <c:pt idx="3">
                  <c:v>72.53</c:v>
                </c:pt>
                <c:pt idx="4">
                  <c:v>72.55</c:v>
                </c:pt>
              </c:numCache>
            </c:numRef>
          </c:val>
          <c:smooth val="0"/>
          <c:extLst>
            <c:ext xmlns:c16="http://schemas.microsoft.com/office/drawing/2014/chart" uri="{C3380CC4-5D6E-409C-BE32-E72D297353CC}">
              <c16:uniqueId val="{00000001-91D8-4F3F-9B7E-BC59E950C25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DF-4D12-9278-9467F67B914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DF-4D12-9278-9467F67B914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CC-4F55-9535-4CFFAC6E898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CC-4F55-9535-4CFFAC6E898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16-4E97-AB81-7084F4C718E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16-4E97-AB81-7084F4C718E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94-4DD7-A18F-255F4D380EC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94-4DD7-A18F-255F4D380EC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1601.74</c:v>
                </c:pt>
                <c:pt idx="1">
                  <c:v>1604.42</c:v>
                </c:pt>
                <c:pt idx="2">
                  <c:v>1493.71</c:v>
                </c:pt>
                <c:pt idx="3">
                  <c:v>1491.91</c:v>
                </c:pt>
                <c:pt idx="4">
                  <c:v>1447.82</c:v>
                </c:pt>
              </c:numCache>
            </c:numRef>
          </c:val>
          <c:extLst>
            <c:ext xmlns:c16="http://schemas.microsoft.com/office/drawing/2014/chart" uri="{C3380CC4-5D6E-409C-BE32-E72D297353CC}">
              <c16:uniqueId val="{00000000-BE07-412E-8444-6B9E875FF86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995.48</c:v>
                </c:pt>
                <c:pt idx="1">
                  <c:v>982.31</c:v>
                </c:pt>
                <c:pt idx="2">
                  <c:v>748.1</c:v>
                </c:pt>
                <c:pt idx="3">
                  <c:v>769.64</c:v>
                </c:pt>
                <c:pt idx="4">
                  <c:v>783.96</c:v>
                </c:pt>
              </c:numCache>
            </c:numRef>
          </c:val>
          <c:smooth val="0"/>
          <c:extLst>
            <c:ext xmlns:c16="http://schemas.microsoft.com/office/drawing/2014/chart" uri="{C3380CC4-5D6E-409C-BE32-E72D297353CC}">
              <c16:uniqueId val="{00000001-BE07-412E-8444-6B9E875FF86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36.68</c:v>
                </c:pt>
                <c:pt idx="1">
                  <c:v>39.11</c:v>
                </c:pt>
                <c:pt idx="2">
                  <c:v>42.13</c:v>
                </c:pt>
                <c:pt idx="3">
                  <c:v>42.35</c:v>
                </c:pt>
                <c:pt idx="4">
                  <c:v>41.43</c:v>
                </c:pt>
              </c:numCache>
            </c:numRef>
          </c:val>
          <c:extLst>
            <c:ext xmlns:c16="http://schemas.microsoft.com/office/drawing/2014/chart" uri="{C3380CC4-5D6E-409C-BE32-E72D297353CC}">
              <c16:uniqueId val="{00000000-E4B4-40F1-B35D-013937F80C5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55.46</c:v>
                </c:pt>
                <c:pt idx="1">
                  <c:v>53.77</c:v>
                </c:pt>
                <c:pt idx="2">
                  <c:v>66.510000000000005</c:v>
                </c:pt>
                <c:pt idx="3">
                  <c:v>65.38</c:v>
                </c:pt>
                <c:pt idx="4">
                  <c:v>62.49</c:v>
                </c:pt>
              </c:numCache>
            </c:numRef>
          </c:val>
          <c:smooth val="0"/>
          <c:extLst>
            <c:ext xmlns:c16="http://schemas.microsoft.com/office/drawing/2014/chart" uri="{C3380CC4-5D6E-409C-BE32-E72D297353CC}">
              <c16:uniqueId val="{00000001-E4B4-40F1-B35D-013937F80C5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377.95</c:v>
                </c:pt>
                <c:pt idx="1">
                  <c:v>364.57</c:v>
                </c:pt>
                <c:pt idx="2">
                  <c:v>345.59</c:v>
                </c:pt>
                <c:pt idx="3">
                  <c:v>343.39</c:v>
                </c:pt>
                <c:pt idx="4">
                  <c:v>351.88</c:v>
                </c:pt>
              </c:numCache>
            </c:numRef>
          </c:val>
          <c:extLst>
            <c:ext xmlns:c16="http://schemas.microsoft.com/office/drawing/2014/chart" uri="{C3380CC4-5D6E-409C-BE32-E72D297353CC}">
              <c16:uniqueId val="{00000000-0122-45F6-9DB3-78AA546E1BC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299.77999999999997</c:v>
                </c:pt>
                <c:pt idx="1">
                  <c:v>305.38</c:v>
                </c:pt>
                <c:pt idx="2">
                  <c:v>200.13</c:v>
                </c:pt>
                <c:pt idx="3">
                  <c:v>250.06</c:v>
                </c:pt>
                <c:pt idx="4">
                  <c:v>259.18</c:v>
                </c:pt>
              </c:numCache>
            </c:numRef>
          </c:val>
          <c:smooth val="0"/>
          <c:extLst>
            <c:ext xmlns:c16="http://schemas.microsoft.com/office/drawing/2014/chart" uri="{C3380CC4-5D6E-409C-BE32-E72D297353CC}">
              <c16:uniqueId val="{00000001-0122-45F6-9DB3-78AA546E1BC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110" zoomScaleNormal="110" workbookViewId="0">
      <selection activeCell="BJ29" sqref="BJ2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山梨県　身延町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D1</v>
      </c>
      <c r="X8" s="65"/>
      <c r="Y8" s="65"/>
      <c r="Z8" s="65"/>
      <c r="AA8" s="65"/>
      <c r="AB8" s="65"/>
      <c r="AC8" s="65"/>
      <c r="AD8" s="65" t="str">
        <f>データ!$M$6</f>
        <v>非設置</v>
      </c>
      <c r="AE8" s="65"/>
      <c r="AF8" s="65"/>
      <c r="AG8" s="65"/>
      <c r="AH8" s="65"/>
      <c r="AI8" s="65"/>
      <c r="AJ8" s="65"/>
      <c r="AK8" s="2"/>
      <c r="AL8" s="60">
        <f>データ!$R$6</f>
        <v>10391</v>
      </c>
      <c r="AM8" s="60"/>
      <c r="AN8" s="60"/>
      <c r="AO8" s="60"/>
      <c r="AP8" s="60"/>
      <c r="AQ8" s="60"/>
      <c r="AR8" s="60"/>
      <c r="AS8" s="60"/>
      <c r="AT8" s="36">
        <f>データ!$S$6</f>
        <v>301.98</v>
      </c>
      <c r="AU8" s="36"/>
      <c r="AV8" s="36"/>
      <c r="AW8" s="36"/>
      <c r="AX8" s="36"/>
      <c r="AY8" s="36"/>
      <c r="AZ8" s="36"/>
      <c r="BA8" s="36"/>
      <c r="BB8" s="36">
        <f>データ!$T$6</f>
        <v>34.409999999999997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2370</v>
      </c>
      <c r="X10" s="60"/>
      <c r="Y10" s="60"/>
      <c r="Z10" s="60"/>
      <c r="AA10" s="60"/>
      <c r="AB10" s="60"/>
      <c r="AC10" s="60"/>
      <c r="AD10" s="2"/>
      <c r="AE10" s="2"/>
      <c r="AF10" s="2"/>
      <c r="AG10" s="2"/>
      <c r="AH10" s="2"/>
      <c r="AI10" s="2"/>
      <c r="AJ10" s="2"/>
      <c r="AK10" s="2"/>
      <c r="AL10" s="60">
        <f>データ!$U$6</f>
        <v>10258</v>
      </c>
      <c r="AM10" s="60"/>
      <c r="AN10" s="60"/>
      <c r="AO10" s="60"/>
      <c r="AP10" s="60"/>
      <c r="AQ10" s="60"/>
      <c r="AR10" s="60"/>
      <c r="AS10" s="60"/>
      <c r="AT10" s="36">
        <f>データ!$V$6</f>
        <v>118.86</v>
      </c>
      <c r="AU10" s="36"/>
      <c r="AV10" s="36"/>
      <c r="AW10" s="36"/>
      <c r="AX10" s="36"/>
      <c r="AY10" s="36"/>
      <c r="AZ10" s="36"/>
      <c r="BA10" s="36"/>
      <c r="BB10" s="36">
        <f>データ!$W$6</f>
        <v>86.3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GXarEnIUx+JU/bd+KwNTeql129wLZo15znafVrOLAwrYGIpQ4xtWgWh4rHIHQeU4sq2/0B7BdQXncY1XFgx+QA==" saltValue="G3iifdMaC1YZzN4OKTG7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2022</v>
      </c>
      <c r="C6" s="20">
        <f t="shared" ref="C6:W6" si="3">C7</f>
        <v>193658</v>
      </c>
      <c r="D6" s="20">
        <f t="shared" si="3"/>
        <v>47</v>
      </c>
      <c r="E6" s="20">
        <f t="shared" si="3"/>
        <v>1</v>
      </c>
      <c r="F6" s="20">
        <f t="shared" si="3"/>
        <v>0</v>
      </c>
      <c r="G6" s="20">
        <f t="shared" si="3"/>
        <v>0</v>
      </c>
      <c r="H6" s="20" t="str">
        <f t="shared" si="3"/>
        <v>山梨県　身延町</v>
      </c>
      <c r="I6" s="20" t="str">
        <f t="shared" si="3"/>
        <v>法非適用</v>
      </c>
      <c r="J6" s="20" t="str">
        <f t="shared" si="3"/>
        <v>水道事業</v>
      </c>
      <c r="K6" s="20" t="str">
        <f t="shared" si="3"/>
        <v>簡易水道事業</v>
      </c>
      <c r="L6" s="20" t="str">
        <f t="shared" si="3"/>
        <v>D1</v>
      </c>
      <c r="M6" s="20" t="str">
        <f t="shared" si="3"/>
        <v>非設置</v>
      </c>
      <c r="N6" s="21" t="str">
        <f t="shared" si="3"/>
        <v>-</v>
      </c>
      <c r="O6" s="21" t="str">
        <f t="shared" si="3"/>
        <v>該当数値なし</v>
      </c>
      <c r="P6" s="21">
        <f t="shared" si="3"/>
        <v>100</v>
      </c>
      <c r="Q6" s="21">
        <f t="shared" si="3"/>
        <v>2370</v>
      </c>
      <c r="R6" s="21">
        <f t="shared" si="3"/>
        <v>10391</v>
      </c>
      <c r="S6" s="21">
        <f t="shared" si="3"/>
        <v>301.98</v>
      </c>
      <c r="T6" s="21">
        <f t="shared" si="3"/>
        <v>34.409999999999997</v>
      </c>
      <c r="U6" s="21">
        <f t="shared" si="3"/>
        <v>10258</v>
      </c>
      <c r="V6" s="21">
        <f t="shared" si="3"/>
        <v>118.86</v>
      </c>
      <c r="W6" s="21">
        <f t="shared" si="3"/>
        <v>86.3</v>
      </c>
      <c r="X6" s="22">
        <f>IF(X7="",NA(),X7)</f>
        <v>48.66</v>
      </c>
      <c r="Y6" s="22">
        <f t="shared" ref="Y6:AG6" si="4">IF(Y7="",NA(),Y7)</f>
        <v>52.43</v>
      </c>
      <c r="Z6" s="22">
        <f t="shared" si="4"/>
        <v>52.49</v>
      </c>
      <c r="AA6" s="22">
        <f t="shared" si="4"/>
        <v>51.21</v>
      </c>
      <c r="AB6" s="22">
        <f t="shared" si="4"/>
        <v>51.72</v>
      </c>
      <c r="AC6" s="22">
        <f t="shared" si="4"/>
        <v>73.2</v>
      </c>
      <c r="AD6" s="22">
        <f t="shared" si="4"/>
        <v>73.42</v>
      </c>
      <c r="AE6" s="22">
        <f t="shared" si="4"/>
        <v>78.27</v>
      </c>
      <c r="AF6" s="22">
        <f t="shared" si="4"/>
        <v>72.53</v>
      </c>
      <c r="AG6" s="22">
        <f t="shared" si="4"/>
        <v>72.55</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1601.74</v>
      </c>
      <c r="BF6" s="22">
        <f t="shared" ref="BF6:BN6" si="7">IF(BF7="",NA(),BF7)</f>
        <v>1604.42</v>
      </c>
      <c r="BG6" s="22">
        <f t="shared" si="7"/>
        <v>1493.71</v>
      </c>
      <c r="BH6" s="22">
        <f t="shared" si="7"/>
        <v>1491.91</v>
      </c>
      <c r="BI6" s="22">
        <f t="shared" si="7"/>
        <v>1447.82</v>
      </c>
      <c r="BJ6" s="22">
        <f t="shared" si="7"/>
        <v>995.48</v>
      </c>
      <c r="BK6" s="22">
        <f t="shared" si="7"/>
        <v>982.31</v>
      </c>
      <c r="BL6" s="22">
        <f t="shared" si="7"/>
        <v>748.1</v>
      </c>
      <c r="BM6" s="22">
        <f t="shared" si="7"/>
        <v>769.64</v>
      </c>
      <c r="BN6" s="22">
        <f t="shared" si="7"/>
        <v>783.96</v>
      </c>
      <c r="BO6" s="21" t="str">
        <f>IF(BO7="","",IF(BO7="-","【-】","【"&amp;SUBSTITUTE(TEXT(BO7,"#,##0.00"),"-","△")&amp;"】"))</f>
        <v>【982.48】</v>
      </c>
      <c r="BP6" s="22">
        <f>IF(BP7="",NA(),BP7)</f>
        <v>36.68</v>
      </c>
      <c r="BQ6" s="22">
        <f t="shared" ref="BQ6:BY6" si="8">IF(BQ7="",NA(),BQ7)</f>
        <v>39.11</v>
      </c>
      <c r="BR6" s="22">
        <f t="shared" si="8"/>
        <v>42.13</v>
      </c>
      <c r="BS6" s="22">
        <f t="shared" si="8"/>
        <v>42.35</v>
      </c>
      <c r="BT6" s="22">
        <f t="shared" si="8"/>
        <v>41.43</v>
      </c>
      <c r="BU6" s="22">
        <f t="shared" si="8"/>
        <v>55.46</v>
      </c>
      <c r="BV6" s="22">
        <f t="shared" si="8"/>
        <v>53.77</v>
      </c>
      <c r="BW6" s="22">
        <f t="shared" si="8"/>
        <v>66.510000000000005</v>
      </c>
      <c r="BX6" s="22">
        <f t="shared" si="8"/>
        <v>65.38</v>
      </c>
      <c r="BY6" s="22">
        <f t="shared" si="8"/>
        <v>62.49</v>
      </c>
      <c r="BZ6" s="21" t="str">
        <f>IF(BZ7="","",IF(BZ7="-","【-】","【"&amp;SUBSTITUTE(TEXT(BZ7,"#,##0.00"),"-","△")&amp;"】"))</f>
        <v>【50.61】</v>
      </c>
      <c r="CA6" s="22">
        <f>IF(CA7="",NA(),CA7)</f>
        <v>377.95</v>
      </c>
      <c r="CB6" s="22">
        <f t="shared" ref="CB6:CJ6" si="9">IF(CB7="",NA(),CB7)</f>
        <v>364.57</v>
      </c>
      <c r="CC6" s="22">
        <f t="shared" si="9"/>
        <v>345.59</v>
      </c>
      <c r="CD6" s="22">
        <f t="shared" si="9"/>
        <v>343.39</v>
      </c>
      <c r="CE6" s="22">
        <f t="shared" si="9"/>
        <v>351.88</v>
      </c>
      <c r="CF6" s="22">
        <f t="shared" si="9"/>
        <v>299.77999999999997</v>
      </c>
      <c r="CG6" s="22">
        <f t="shared" si="9"/>
        <v>305.38</v>
      </c>
      <c r="CH6" s="22">
        <f t="shared" si="9"/>
        <v>200.13</v>
      </c>
      <c r="CI6" s="22">
        <f t="shared" si="9"/>
        <v>250.06</v>
      </c>
      <c r="CJ6" s="22">
        <f t="shared" si="9"/>
        <v>259.18</v>
      </c>
      <c r="CK6" s="21" t="str">
        <f>IF(CK7="","",IF(CK7="-","【-】","【"&amp;SUBSTITUTE(TEXT(CK7,"#,##0.00"),"-","△")&amp;"】"))</f>
        <v>【320.83】</v>
      </c>
      <c r="CL6" s="22">
        <f>IF(CL7="",NA(),CL7)</f>
        <v>55.87</v>
      </c>
      <c r="CM6" s="22">
        <f t="shared" ref="CM6:CU6" si="10">IF(CM7="",NA(),CM7)</f>
        <v>52.87</v>
      </c>
      <c r="CN6" s="22">
        <f t="shared" si="10"/>
        <v>58.89</v>
      </c>
      <c r="CO6" s="22">
        <f t="shared" si="10"/>
        <v>56.53</v>
      </c>
      <c r="CP6" s="22">
        <f t="shared" si="10"/>
        <v>59.1</v>
      </c>
      <c r="CQ6" s="22">
        <f t="shared" si="10"/>
        <v>59.59</v>
      </c>
      <c r="CR6" s="22">
        <f t="shared" si="10"/>
        <v>58.56</v>
      </c>
      <c r="CS6" s="22">
        <f t="shared" si="10"/>
        <v>62.63</v>
      </c>
      <c r="CT6" s="22">
        <f t="shared" si="10"/>
        <v>58.24</v>
      </c>
      <c r="CU6" s="22">
        <f t="shared" si="10"/>
        <v>58.75</v>
      </c>
      <c r="CV6" s="21" t="str">
        <f>IF(CV7="","",IF(CV7="-","【-】","【"&amp;SUBSTITUTE(TEXT(CV7,"#,##0.00"),"-","△")&amp;"】"))</f>
        <v>【56.15】</v>
      </c>
      <c r="CW6" s="22">
        <f>IF(CW7="",NA(),CW7)</f>
        <v>69.97</v>
      </c>
      <c r="CX6" s="22">
        <f t="shared" ref="CX6:DF6" si="11">IF(CX7="",NA(),CX7)</f>
        <v>70.819999999999993</v>
      </c>
      <c r="CY6" s="22">
        <f t="shared" si="11"/>
        <v>64.36</v>
      </c>
      <c r="CZ6" s="22">
        <f t="shared" si="11"/>
        <v>64.680000000000007</v>
      </c>
      <c r="DA6" s="22">
        <f t="shared" si="11"/>
        <v>60.52</v>
      </c>
      <c r="DB6" s="22">
        <f t="shared" si="11"/>
        <v>74.19</v>
      </c>
      <c r="DC6" s="22">
        <f t="shared" si="11"/>
        <v>73.680000000000007</v>
      </c>
      <c r="DD6" s="22">
        <f t="shared" si="11"/>
        <v>78.209999999999994</v>
      </c>
      <c r="DE6" s="22">
        <f t="shared" si="11"/>
        <v>75.94</v>
      </c>
      <c r="DF6" s="22">
        <f t="shared" si="11"/>
        <v>71.7</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2.19</v>
      </c>
      <c r="EE6" s="22">
        <f t="shared" ref="EE6:EM6" si="14">IF(EE7="",NA(),EE7)</f>
        <v>1.52</v>
      </c>
      <c r="EF6" s="22">
        <f t="shared" si="14"/>
        <v>0.7</v>
      </c>
      <c r="EG6" s="22">
        <f t="shared" si="14"/>
        <v>1.06</v>
      </c>
      <c r="EH6" s="22">
        <f t="shared" si="14"/>
        <v>0.41</v>
      </c>
      <c r="EI6" s="22">
        <f t="shared" si="14"/>
        <v>0.31</v>
      </c>
      <c r="EJ6" s="22">
        <f t="shared" si="14"/>
        <v>0.42</v>
      </c>
      <c r="EK6" s="22">
        <f t="shared" si="14"/>
        <v>0.3</v>
      </c>
      <c r="EL6" s="22">
        <f t="shared" si="14"/>
        <v>0.51</v>
      </c>
      <c r="EM6" s="22">
        <f t="shared" si="14"/>
        <v>0.17</v>
      </c>
      <c r="EN6" s="21" t="str">
        <f>IF(EN7="","",IF(EN7="-","【-】","【"&amp;SUBSTITUTE(TEXT(EN7,"#,##0.00"),"-","△")&amp;"】"))</f>
        <v>【0.52】</v>
      </c>
    </row>
    <row r="7" spans="1:144" s="23" customFormat="1">
      <c r="A7" s="15"/>
      <c r="B7" s="24">
        <v>2022</v>
      </c>
      <c r="C7" s="24">
        <v>193658</v>
      </c>
      <c r="D7" s="24">
        <v>47</v>
      </c>
      <c r="E7" s="24">
        <v>1</v>
      </c>
      <c r="F7" s="24">
        <v>0</v>
      </c>
      <c r="G7" s="24">
        <v>0</v>
      </c>
      <c r="H7" s="24" t="s">
        <v>95</v>
      </c>
      <c r="I7" s="24" t="s">
        <v>96</v>
      </c>
      <c r="J7" s="24" t="s">
        <v>97</v>
      </c>
      <c r="K7" s="24" t="s">
        <v>98</v>
      </c>
      <c r="L7" s="24" t="s">
        <v>99</v>
      </c>
      <c r="M7" s="24" t="s">
        <v>100</v>
      </c>
      <c r="N7" s="25" t="s">
        <v>101</v>
      </c>
      <c r="O7" s="25" t="s">
        <v>102</v>
      </c>
      <c r="P7" s="25">
        <v>100</v>
      </c>
      <c r="Q7" s="25">
        <v>2370</v>
      </c>
      <c r="R7" s="25">
        <v>10391</v>
      </c>
      <c r="S7" s="25">
        <v>301.98</v>
      </c>
      <c r="T7" s="25">
        <v>34.409999999999997</v>
      </c>
      <c r="U7" s="25">
        <v>10258</v>
      </c>
      <c r="V7" s="25">
        <v>118.86</v>
      </c>
      <c r="W7" s="25">
        <v>86.3</v>
      </c>
      <c r="X7" s="25">
        <v>48.66</v>
      </c>
      <c r="Y7" s="25">
        <v>52.43</v>
      </c>
      <c r="Z7" s="25">
        <v>52.49</v>
      </c>
      <c r="AA7" s="25">
        <v>51.21</v>
      </c>
      <c r="AB7" s="25">
        <v>51.72</v>
      </c>
      <c r="AC7" s="25">
        <v>73.2</v>
      </c>
      <c r="AD7" s="25">
        <v>73.42</v>
      </c>
      <c r="AE7" s="25">
        <v>78.27</v>
      </c>
      <c r="AF7" s="25">
        <v>72.53</v>
      </c>
      <c r="AG7" s="25">
        <v>72.55</v>
      </c>
      <c r="AH7" s="25">
        <v>73</v>
      </c>
      <c r="AI7" s="25"/>
      <c r="AJ7" s="25"/>
      <c r="AK7" s="25"/>
      <c r="AL7" s="25"/>
      <c r="AM7" s="25"/>
      <c r="AN7" s="25"/>
      <c r="AO7" s="25"/>
      <c r="AP7" s="25"/>
      <c r="AQ7" s="25"/>
      <c r="AR7" s="25"/>
      <c r="AS7" s="25"/>
      <c r="AT7" s="25"/>
      <c r="AU7" s="25"/>
      <c r="AV7" s="25"/>
      <c r="AW7" s="25"/>
      <c r="AX7" s="25"/>
      <c r="AY7" s="25"/>
      <c r="AZ7" s="25"/>
      <c r="BA7" s="25"/>
      <c r="BB7" s="25"/>
      <c r="BC7" s="25"/>
      <c r="BD7" s="25"/>
      <c r="BE7" s="25">
        <v>1601.74</v>
      </c>
      <c r="BF7" s="25">
        <v>1604.42</v>
      </c>
      <c r="BG7" s="25">
        <v>1493.71</v>
      </c>
      <c r="BH7" s="25">
        <v>1491.91</v>
      </c>
      <c r="BI7" s="25">
        <v>1447.82</v>
      </c>
      <c r="BJ7" s="25">
        <v>995.48</v>
      </c>
      <c r="BK7" s="25">
        <v>982.31</v>
      </c>
      <c r="BL7" s="25">
        <v>748.1</v>
      </c>
      <c r="BM7" s="25">
        <v>769.64</v>
      </c>
      <c r="BN7" s="25">
        <v>783.96</v>
      </c>
      <c r="BO7" s="25">
        <v>982.48</v>
      </c>
      <c r="BP7" s="25">
        <v>36.68</v>
      </c>
      <c r="BQ7" s="25">
        <v>39.11</v>
      </c>
      <c r="BR7" s="25">
        <v>42.13</v>
      </c>
      <c r="BS7" s="25">
        <v>42.35</v>
      </c>
      <c r="BT7" s="25">
        <v>41.43</v>
      </c>
      <c r="BU7" s="25">
        <v>55.46</v>
      </c>
      <c r="BV7" s="25">
        <v>53.77</v>
      </c>
      <c r="BW7" s="25">
        <v>66.510000000000005</v>
      </c>
      <c r="BX7" s="25">
        <v>65.38</v>
      </c>
      <c r="BY7" s="25">
        <v>62.49</v>
      </c>
      <c r="BZ7" s="25">
        <v>50.61</v>
      </c>
      <c r="CA7" s="25">
        <v>377.95</v>
      </c>
      <c r="CB7" s="25">
        <v>364.57</v>
      </c>
      <c r="CC7" s="25">
        <v>345.59</v>
      </c>
      <c r="CD7" s="25">
        <v>343.39</v>
      </c>
      <c r="CE7" s="25">
        <v>351.88</v>
      </c>
      <c r="CF7" s="25">
        <v>299.77999999999997</v>
      </c>
      <c r="CG7" s="25">
        <v>305.38</v>
      </c>
      <c r="CH7" s="25">
        <v>200.13</v>
      </c>
      <c r="CI7" s="25">
        <v>250.06</v>
      </c>
      <c r="CJ7" s="25">
        <v>259.18</v>
      </c>
      <c r="CK7" s="25">
        <v>320.83</v>
      </c>
      <c r="CL7" s="25">
        <v>55.87</v>
      </c>
      <c r="CM7" s="25">
        <v>52.87</v>
      </c>
      <c r="CN7" s="25">
        <v>58.89</v>
      </c>
      <c r="CO7" s="25">
        <v>56.53</v>
      </c>
      <c r="CP7" s="25">
        <v>59.1</v>
      </c>
      <c r="CQ7" s="25">
        <v>59.59</v>
      </c>
      <c r="CR7" s="25">
        <v>58.56</v>
      </c>
      <c r="CS7" s="25">
        <v>62.63</v>
      </c>
      <c r="CT7" s="25">
        <v>58.24</v>
      </c>
      <c r="CU7" s="25">
        <v>58.75</v>
      </c>
      <c r="CV7" s="25">
        <v>56.15</v>
      </c>
      <c r="CW7" s="25">
        <v>69.97</v>
      </c>
      <c r="CX7" s="25">
        <v>70.819999999999993</v>
      </c>
      <c r="CY7" s="25">
        <v>64.36</v>
      </c>
      <c r="CZ7" s="25">
        <v>64.680000000000007</v>
      </c>
      <c r="DA7" s="25">
        <v>60.52</v>
      </c>
      <c r="DB7" s="25">
        <v>74.19</v>
      </c>
      <c r="DC7" s="25">
        <v>73.680000000000007</v>
      </c>
      <c r="DD7" s="25">
        <v>78.209999999999994</v>
      </c>
      <c r="DE7" s="25">
        <v>75.94</v>
      </c>
      <c r="DF7" s="25">
        <v>71.7</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2.19</v>
      </c>
      <c r="EE7" s="25">
        <v>1.52</v>
      </c>
      <c r="EF7" s="25">
        <v>0.7</v>
      </c>
      <c r="EG7" s="25">
        <v>1.06</v>
      </c>
      <c r="EH7" s="25">
        <v>0.41</v>
      </c>
      <c r="EI7" s="25">
        <v>0.31</v>
      </c>
      <c r="EJ7" s="25">
        <v>0.42</v>
      </c>
      <c r="EK7" s="25">
        <v>0.3</v>
      </c>
      <c r="EL7" s="25">
        <v>0.51</v>
      </c>
      <c r="EM7" s="25">
        <v>0.17</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108</v>
      </c>
    </row>
    <row r="12" spans="1:144">
      <c r="B12">
        <v>1</v>
      </c>
      <c r="C12">
        <v>1</v>
      </c>
      <c r="D12">
        <v>2</v>
      </c>
      <c r="E12">
        <v>3</v>
      </c>
      <c r="F12">
        <v>4</v>
      </c>
      <c r="G12" t="s">
        <v>109</v>
      </c>
    </row>
    <row r="13" spans="1:144">
      <c r="B13" t="s">
        <v>110</v>
      </c>
      <c r="C13" t="s">
        <v>111</v>
      </c>
      <c r="D13" t="s">
        <v>112</v>
      </c>
      <c r="E13" t="s">
        <v>113</v>
      </c>
      <c r="F13" t="s">
        <v>111</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MNPCA219093</cp:lastModifiedBy>
  <cp:lastPrinted>2024-02-01T08:14:37Z</cp:lastPrinted>
  <dcterms:created xsi:type="dcterms:W3CDTF">2023-12-05T01:05:44Z</dcterms:created>
  <dcterms:modified xsi:type="dcterms:W3CDTF">2024-02-01T08:56:16Z</dcterms:modified>
  <cp:category/>
</cp:coreProperties>
</file>