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YPCA223025a\Desktop\公営企業に係る経営比較分析表（令和４年度）の分析等\【経営比較分析表】2022_193640_47_1718\"/>
    </mc:Choice>
  </mc:AlternateContent>
  <xr:revisionPtr revIDLastSave="0" documentId="13_ncr:1_{A71DD358-496F-4BED-BB43-302587453BF6}" xr6:coauthVersionLast="47" xr6:coauthVersionMax="47" xr10:uidLastSave="{00000000-0000-0000-0000-000000000000}"/>
  <workbookProtection workbookAlgorithmName="SHA-512" workbookHashValue="/jn1q3U9R+hR9N4Ws2DbjgpkVd/fhg0PzmU1hrdNp4Xvv4gRSVwc4vAC/csmkLiYMqVmaWFL9jgZ/6hMBGQN6g==" workbookSaltValue="D6zyE5yYaflItu96xiWGlw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I10" i="4"/>
  <c r="B10" i="4"/>
  <c r="AL8" i="4"/>
  <c r="AD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<sst xmlns="http://schemas.openxmlformats.org/spreadsheetml/2006/main" count="236" uniqueCount="120">
  <si>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</si>
  <si>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</si>
  <si>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</si>
  <si>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</si>
  <si>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</si>
  <si>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</si>
  <si>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</si>
  <si>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</si>
  <si>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</si>
  <si>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</si>
  <si>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</si>
  <si>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</si>
  <si>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</si>
  <si>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</si>
  <si>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</si>
  <si>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</si>
  <si>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</si>
  <si>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</si>
  <si>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</si>
  <si>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</si>
  <si>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</si>
  <si>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</si>
  <si>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</si>
  <si>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</si>
  <si>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</si>
  <si>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</si>
  <si>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</si>
  <si>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</si>
  <si>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</si>
  <si>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</si>
  <si>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</si>
  <si>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</si>
  <si>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</si>
  <si>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</si>
  <si>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</si>
  <si>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</si>
  <si>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</si>
  <si>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</si>
  <si>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</si>
  <si>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</si>
  <si>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</si>
  <si>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</si>
  <si>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</si>
  <si>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</si>
  <si>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</si>
  <si>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</si>
  <si>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</si>
  <si>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</si>
  <si>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</si>
  <si>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</si>
  <si>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</si>
  <si>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</si>
  <si>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</si>
  <si>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</si>
  <si>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</si>
  <si>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</si>
  <si>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</si>
  <si>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</si>
  <si>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</si>
  <si>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</si>
  <si>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</si>
  <si>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</si>
  <si>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</si>
  <si>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</si>
  <si>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</si>
  <si>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</si>
  <si>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</si>
  <si>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</si>
  <si>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</si>
  <si>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</si>
  <si>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</si>
  <si>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</si>
  <si>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</si>
  <si>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</si>
  <si>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</si>
  <si>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</si>
  <si>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</si>
  <si>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</si>
  <si>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</si>
  <si>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</si>
  <si>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</si>
  <si>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</si>
  <si>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</si>
  <si>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</si>
  <si>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</si>
  <si>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</si>
  <si>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</si>
  <si>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</si>
  <si>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</si>
  <si>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</si>
  <si>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</si>
  <si>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</si>
  <si>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</si>
  <si>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</si>
  <si>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</si>
  <si>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</si>
  <si>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</si>
  <si>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</si>
  <si>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</si>
  <si>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早川町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</si>
  <si>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</si>
  <si>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</si>
  <si>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</si>
  <si>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</si>
  <si>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</si>
  <si>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</si>
  <si>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</si>
  <si>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</si>
  <si>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</si>
  <si>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</si>
  <si>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</si>
  <si>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</si>
  <si>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</si>
  <si>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</si>
  <si>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</si>
  <si>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</si>
  <si>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</si>
  <si>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使用している人口は増える見込みはなく、使用料収入も年々減少している。水洗化率は高水準を保っている。施設の老朽化で今後、維持管理費が増大も懸念されるため、施設の廃止を視野に入れて事業を進めていく。</t>
    <rPh sb="0" eb="2">
      <t>シヨウ</t>
    </rPh>
    <rPh sb="6" eb="8">
      <t>ジンコウ</t>
    </rPh>
    <rPh sb="9" eb="10">
      <t>フ</t>
    </rPh>
    <rPh sb="12" eb="14">
      <t>ミコ</t>
    </rPh>
    <rPh sb="19" eb="24">
      <t>シヨウリョウシュウニュウ</t>
    </rPh>
    <rPh sb="25" eb="27">
      <t>ネンネン</t>
    </rPh>
    <rPh sb="27" eb="29">
      <t>ゲンショウ</t>
    </rPh>
    <rPh sb="34" eb="38">
      <t>スイセンカリツ</t>
    </rPh>
    <rPh sb="39" eb="42">
      <t>コウスイジュン</t>
    </rPh>
    <rPh sb="43" eb="44">
      <t>タモ</t>
    </rPh>
    <rPh sb="49" eb="51">
      <t>シセツ</t>
    </rPh>
    <rPh sb="52" eb="55">
      <t>ロウキュウカ</t>
    </rPh>
    <rPh sb="56" eb="58">
      <t>コンゴ</t>
    </rPh>
    <rPh sb="59" eb="64">
      <t>イジカンリヒ</t>
    </rPh>
    <rPh sb="65" eb="67">
      <t>ゾウダイ</t>
    </rPh>
    <rPh sb="68" eb="70">
      <t>ケネン</t>
    </rPh>
    <rPh sb="76" eb="78">
      <t>シセツ</t>
    </rPh>
    <rPh sb="79" eb="81">
      <t>ハイシ</t>
    </rPh>
    <rPh sb="82" eb="84">
      <t>シヤ</t>
    </rPh>
    <rPh sb="85" eb="86">
      <t>イ</t>
    </rPh>
    <rPh sb="88" eb="90">
      <t>ジギョウ</t>
    </rPh>
    <rPh sb="91" eb="92">
      <t>スス</t>
    </rPh>
    <phoneticPr fontId="4"/>
  </si>
  <si>
    <t>使用開始後、３０年以上経過し、老朽化も進み、ここ数年は修繕も多々ある。令和４年度で起債償還が終了したので施設の廃止に向けて検討している。</t>
    <rPh sb="0" eb="5">
      <t>シヨウカイシゴ</t>
    </rPh>
    <rPh sb="8" eb="9">
      <t>ネン</t>
    </rPh>
    <rPh sb="9" eb="11">
      <t>イジョウ</t>
    </rPh>
    <rPh sb="11" eb="13">
      <t>ケイカ</t>
    </rPh>
    <rPh sb="15" eb="18">
      <t>ロウキュウカ</t>
    </rPh>
    <rPh sb="19" eb="20">
      <t>スス</t>
    </rPh>
    <rPh sb="24" eb="26">
      <t>スウネン</t>
    </rPh>
    <rPh sb="27" eb="29">
      <t>シュウゼン</t>
    </rPh>
    <rPh sb="30" eb="32">
      <t>タタ</t>
    </rPh>
    <rPh sb="35" eb="37">
      <t>レイワ</t>
    </rPh>
    <rPh sb="38" eb="40">
      <t>ネンド</t>
    </rPh>
    <rPh sb="41" eb="45">
      <t>キサイショウカン</t>
    </rPh>
    <rPh sb="46" eb="48">
      <t>シュウリョウ</t>
    </rPh>
    <rPh sb="52" eb="54">
      <t>シセツ</t>
    </rPh>
    <rPh sb="55" eb="57">
      <t>ハイシ</t>
    </rPh>
    <rPh sb="58" eb="59">
      <t>ム</t>
    </rPh>
    <rPh sb="61" eb="63">
      <t>ケントウ</t>
    </rPh>
    <phoneticPr fontId="4"/>
  </si>
  <si>
    <t>小規模な施設であり、使用している人口も少ないため、効率的に経営できるよう努力している。</t>
    <rPh sb="0" eb="3">
      <t>ショウキボ</t>
    </rPh>
    <rPh sb="4" eb="6">
      <t>シセツ</t>
    </rPh>
    <rPh sb="10" eb="12">
      <t>シヨウ</t>
    </rPh>
    <rPh sb="16" eb="18">
      <t>ジンコウ</t>
    </rPh>
    <rPh sb="19" eb="20">
      <t>スク</t>
    </rPh>
    <rPh sb="25" eb="28">
      <t>コウリツテキ</t>
    </rPh>
    <rPh sb="29" eb="31">
      <t>ケイエイ</t>
    </rPh>
    <rPh sb="36" eb="38">
      <t>ドリョク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</si>
</sst>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4D72-9CA5-ABE8BC01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C-4D72-9CA5-ABE8BC01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129.27000000000001</c:v>
                </c:pt>
                <c:pt idx="1">
                  <c:v>114.63</c:v>
                </c:pt>
                <c:pt idx="2">
                  <c:v>100</c:v>
                </c:pt>
                <c:pt idx="3">
                  <c:v>87.8</c:v>
                </c:pt>
                <c:pt idx="4">
                  <c:v>78.05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8-472B-9333-DAFBB0DA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8-472B-9333-DAFBB0DA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96.49</c:v>
                </c:pt>
                <c:pt idx="1">
                  <c:v>94.55</c:v>
                </c:pt>
                <c:pt idx="2">
                  <c:v>94.55</c:v>
                </c:pt>
                <c:pt idx="3">
                  <c:v>94.55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9-4863-9579-EA0A4C677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9-4863-9579-EA0A4C677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82.72</c:v>
                </c:pt>
                <c:pt idx="1">
                  <c:v>105.19</c:v>
                </c:pt>
                <c:pt idx="2">
                  <c:v>92.47</c:v>
                </c:pt>
                <c:pt idx="3">
                  <c:v>87.99</c:v>
                </c:pt>
                <c:pt idx="4">
                  <c:v>66.91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C-476C-B68B-E5F0435A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C-476C-B68B-E5F0435A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47AD-86C9-96FB164E0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7-47AD-86C9-96FB164E0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7-40E2-AAD5-C6D0887F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7-40E2-AAD5-C6D0887F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5-498D-B09A-38E97D0C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5-498D-B09A-38E97D0C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1-4EF4-A93C-34F25FF60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1-4EF4-A93C-34F25FF60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2-4229-A71F-E76AD8FF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2-4229-A71F-E76AD8FF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30.44</c:v>
                </c:pt>
                <c:pt idx="1">
                  <c:v>66.78</c:v>
                </c:pt>
                <c:pt idx="2">
                  <c:v>46.74</c:v>
                </c:pt>
                <c:pt idx="3">
                  <c:v>45.29</c:v>
                </c:pt>
                <c:pt idx="4">
                  <c:v>27.11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5-4746-8EAD-28D2DCAD8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5-4746-8EAD-28D2DCAD8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289.75</c:v>
                </c:pt>
                <c:pt idx="1">
                  <c:v>150.08000000000001</c:v>
                </c:pt>
                <c:pt idx="2">
                  <c:v>173.47</c:v>
                </c:pt>
                <c:pt idx="3">
                  <c:v>204.1</c:v>
                </c:pt>
                <c:pt idx="4">
                  <c:v>336.28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7-4B30-8C4F-297FF343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7-4B30-8C4F-297FF343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山梨県　早川町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929</v>
      </c>
      <c r="AM8" s="55"/>
      <c r="AN8" s="55"/>
      <c r="AO8" s="55"/>
      <c r="AP8" s="55"/>
      <c r="AQ8" s="55"/>
      <c r="AR8" s="55"/>
      <c r="AS8" s="55"/>
      <c r="AT8" s="54">
        <f>データ!T6</f>
        <v>369.96</v>
      </c>
      <c r="AU8" s="54"/>
      <c r="AV8" s="54"/>
      <c r="AW8" s="54"/>
      <c r="AX8" s="54"/>
      <c r="AY8" s="54"/>
      <c r="AZ8" s="54"/>
      <c r="BA8" s="54"/>
      <c r="BB8" s="54">
        <f>データ!U6</f>
        <v>2.5099999999999998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6.67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4000</v>
      </c>
      <c r="AE10" s="55"/>
      <c r="AF10" s="55"/>
      <c r="AG10" s="55"/>
      <c r="AH10" s="55"/>
      <c r="AI10" s="55"/>
      <c r="AJ10" s="55"/>
      <c r="AK10" s="2"/>
      <c r="AL10" s="55">
        <f>データ!V6</f>
        <v>60</v>
      </c>
      <c r="AM10" s="55"/>
      <c r="AN10" s="55"/>
      <c r="AO10" s="55"/>
      <c r="AP10" s="55"/>
      <c r="AQ10" s="55"/>
      <c r="AR10" s="55"/>
      <c r="AS10" s="55"/>
      <c r="AT10" s="54">
        <f>データ!W6</f>
        <v>0.08</v>
      </c>
      <c r="AU10" s="54"/>
      <c r="AV10" s="54"/>
      <c r="AW10" s="54"/>
      <c r="AX10" s="54"/>
      <c r="AY10" s="54"/>
      <c r="AZ10" s="54"/>
      <c r="BA10" s="54"/>
      <c r="BB10" s="54">
        <f>データ!X6</f>
        <v>750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45</v>
      </c>
      <c r="N86" s="12" t="s">
        <v>43</v>
      </c>
      <c r="O86" s="12" t="str">
        <f>データ!EO6</f>
        <v>【0.02】</v>
      </c>
    </row>
  </sheetData>
  <sheetProtection algorithmName="SHA-512" hashValue="WauX4BRtAD9bgzGXKRrLmzROu6ny6b/mfpCnhYSBvl5zIvqgxieT4PU0xVdW4P4pQCVgpo2pSJtHuv1c3Cv2Mg==" saltValue="jFhhSN321/8b6hGmKSv4d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193640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山梨県　早川町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6.67</v>
      </c>
      <c r="Q6" s="20">
        <f t="shared" si="3"/>
        <v>100</v>
      </c>
      <c r="R6" s="20">
        <f t="shared" si="3"/>
        <v>4000</v>
      </c>
      <c r="S6" s="20">
        <f t="shared" si="3"/>
        <v>929</v>
      </c>
      <c r="T6" s="20">
        <f t="shared" si="3"/>
        <v>369.96</v>
      </c>
      <c r="U6" s="20">
        <f t="shared" si="3"/>
        <v>2.5099999999999998</v>
      </c>
      <c r="V6" s="20">
        <f t="shared" si="3"/>
        <v>60</v>
      </c>
      <c r="W6" s="20">
        <f t="shared" si="3"/>
        <v>0.08</v>
      </c>
      <c r="X6" s="20">
        <f t="shared" si="3"/>
        <v>750</v>
      </c>
      <c r="Y6" s="21">
        <f>IF(Y7="",NA(),Y7)</f>
        <v>82.72</v>
      </c>
      <c r="Z6" s="21">
        <f t="shared" ref="Z6:AH6" si="4">IF(Z7="",NA(),Z7)</f>
        <v>105.19</v>
      </c>
      <c r="AA6" s="21">
        <f t="shared" si="4"/>
        <v>92.47</v>
      </c>
      <c r="AB6" s="21">
        <f t="shared" si="4"/>
        <v>87.99</v>
      </c>
      <c r="AC6" s="21">
        <f t="shared" si="4"/>
        <v>66.91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30.44</v>
      </c>
      <c r="BR6" s="21">
        <f t="shared" ref="BR6:BZ6" si="8">IF(BR7="",NA(),BR7)</f>
        <v>66.78</v>
      </c>
      <c r="BS6" s="21">
        <f t="shared" si="8"/>
        <v>46.74</v>
      </c>
      <c r="BT6" s="21">
        <f t="shared" si="8"/>
        <v>45.29</v>
      </c>
      <c r="BU6" s="21">
        <f t="shared" si="8"/>
        <v>27.11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289.75</v>
      </c>
      <c r="CC6" s="21">
        <f t="shared" ref="CC6:CK6" si="9">IF(CC7="",NA(),CC7)</f>
        <v>150.08000000000001</v>
      </c>
      <c r="CD6" s="21">
        <f t="shared" si="9"/>
        <v>173.47</v>
      </c>
      <c r="CE6" s="21">
        <f t="shared" si="9"/>
        <v>204.1</v>
      </c>
      <c r="CF6" s="21">
        <f t="shared" si="9"/>
        <v>336.28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129.27000000000001</v>
      </c>
      <c r="CN6" s="21">
        <f t="shared" ref="CN6:CV6" si="10">IF(CN7="",NA(),CN7)</f>
        <v>114.63</v>
      </c>
      <c r="CO6" s="21">
        <f t="shared" si="10"/>
        <v>100</v>
      </c>
      <c r="CP6" s="21">
        <f t="shared" si="10"/>
        <v>87.8</v>
      </c>
      <c r="CQ6" s="21">
        <f t="shared" si="10"/>
        <v>78.05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96.49</v>
      </c>
      <c r="CY6" s="21">
        <f t="shared" ref="CY6:DG6" si="11">IF(CY7="",NA(),CY7)</f>
        <v>94.55</v>
      </c>
      <c r="CZ6" s="21">
        <f t="shared" si="11"/>
        <v>94.55</v>
      </c>
      <c r="DA6" s="21">
        <f t="shared" si="11"/>
        <v>94.55</v>
      </c>
      <c r="DB6" s="21">
        <f t="shared" si="11"/>
        <v>95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193640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6.67</v>
      </c>
      <c r="Q7" s="24">
        <v>100</v>
      </c>
      <c r="R7" s="24">
        <v>4000</v>
      </c>
      <c r="S7" s="24">
        <v>929</v>
      </c>
      <c r="T7" s="24">
        <v>369.96</v>
      </c>
      <c r="U7" s="24">
        <v>2.5099999999999998</v>
      </c>
      <c r="V7" s="24">
        <v>60</v>
      </c>
      <c r="W7" s="24">
        <v>0.08</v>
      </c>
      <c r="X7" s="24">
        <v>750</v>
      </c>
      <c r="Y7" s="24">
        <v>82.72</v>
      </c>
      <c r="Z7" s="24">
        <v>105.19</v>
      </c>
      <c r="AA7" s="24">
        <v>92.47</v>
      </c>
      <c r="AB7" s="24">
        <v>87.99</v>
      </c>
      <c r="AC7" s="24">
        <v>66.91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30.44</v>
      </c>
      <c r="BR7" s="24">
        <v>66.78</v>
      </c>
      <c r="BS7" s="24">
        <v>46.74</v>
      </c>
      <c r="BT7" s="24">
        <v>45.29</v>
      </c>
      <c r="BU7" s="24">
        <v>27.11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289.75</v>
      </c>
      <c r="CC7" s="24">
        <v>150.08000000000001</v>
      </c>
      <c r="CD7" s="24">
        <v>173.47</v>
      </c>
      <c r="CE7" s="24">
        <v>204.1</v>
      </c>
      <c r="CF7" s="24">
        <v>336.28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129.27000000000001</v>
      </c>
      <c r="CN7" s="24">
        <v>114.63</v>
      </c>
      <c r="CO7" s="24">
        <v>100</v>
      </c>
      <c r="CP7" s="24">
        <v>87.8</v>
      </c>
      <c r="CQ7" s="24">
        <v>78.05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96.49</v>
      </c>
      <c r="CY7" s="24">
        <v>94.55</v>
      </c>
      <c r="CZ7" s="24">
        <v>94.55</v>
      </c>
      <c r="DA7" s="24">
        <v>94.55</v>
      </c>
      <c r="DB7" s="24">
        <v>95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渡邊 哲也</cp:lastModifiedBy>
  <dcterms:created xsi:type="dcterms:W3CDTF">2023-12-12T02:54:04Z</dcterms:created>
  <dcterms:modified xsi:type="dcterms:W3CDTF">2024-01-26T05:01:15Z</dcterms:modified>
  <cp:category/>
</cp:coreProperties>
</file>