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PCA223015a\Desktop\【20240117】【山梨県市町村課】公営企業に係る経営比較分析表（令和4年度）の分析等（依頼）[2月5日期限]\【経営比較分析表】2022_193461_47_1718\"/>
    </mc:Choice>
  </mc:AlternateContent>
  <xr:revisionPtr revIDLastSave="0" documentId="13_ncr:1_{26F33E73-8C13-46D9-B966-185ECDAFD04C}" xr6:coauthVersionLast="47" xr6:coauthVersionMax="47" xr10:uidLastSave="{00000000-0000-0000-0000-000000000000}"/>
  <workbookProtection workbookAlgorithmName="SHA-512" workbookHashValue="sc92TWtv2CANCTw6zKO7D1fx2EouZbZWqx6YSIVyoLLgnkX+umt3IPRiZp/HUKUMLck63ueHNbEePmp5g+FesQ==" workbookSaltValue="MkwqMAVmkdmlBknlgK8VL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<sst xmlns="http://schemas.openxmlformats.org/spreadsheetml/2006/main" count="236" uniqueCount="119">
  <si>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</si>
  <si>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</si>
  <si>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</si>
  <si>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</si>
  <si>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</si>
  <si>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</si>
  <si>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</si>
  <si>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</si>
  <si>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</si>
  <si>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</si>
  <si>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</si>
  <si>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</si>
  <si>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</si>
  <si>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</si>
  <si>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</si>
  <si>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</si>
  <si>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</si>
  <si>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</si>
  <si>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</si>
  <si>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</si>
  <si>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</si>
  <si>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</si>
  <si>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</si>
  <si>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</si>
  <si>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</si>
  <si>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</si>
  <si>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</si>
  <si>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</si>
  <si>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</si>
  <si>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</si>
  <si>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</si>
  <si>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</si>
  <si>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</si>
  <si>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</si>
  <si>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</si>
  <si>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</si>
  <si>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</si>
  <si>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</si>
  <si>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</si>
  <si>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</si>
  <si>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</si>
  <si>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</si>
  <si>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</si>
  <si>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</si>
  <si>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</si>
  <si>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</si>
  <si>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</si>
  <si>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</si>
  <si>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</si>
  <si>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</si>
  <si>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</si>
  <si>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</si>
  <si>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</si>
  <si>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</si>
  <si>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</si>
  <si>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</si>
  <si>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</si>
  <si>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</si>
  <si>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</si>
  <si>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</si>
  <si>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</si>
  <si>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</si>
  <si>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</si>
  <si>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</si>
  <si>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</si>
  <si>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</si>
  <si>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</si>
  <si>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</si>
  <si>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</si>
  <si>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</si>
  <si>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</si>
  <si>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</si>
  <si>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</si>
  <si>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</si>
  <si>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</si>
  <si>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</si>
  <si>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</si>
  <si>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</si>
  <si>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</si>
  <si>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</si>
  <si>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</si>
  <si>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</si>
  <si>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</si>
  <si>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</si>
  <si>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</si>
  <si>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</si>
  <si>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</si>
  <si>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</si>
  <si>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</si>
  <si>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</si>
  <si>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</si>
  <si>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</si>
  <si>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</si>
  <si>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</si>
  <si>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</si>
  <si>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</si>
  <si>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</si>
  <si>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</si>
  <si>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</si>
  <si>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</si>
  <si>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</si>
  <si>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</si>
  <si>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</si>
  <si>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</si>
  <si>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</si>
  <si>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</si>
  <si>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</si>
  <si>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</si>
  <si>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</si>
  <si>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</si>
  <si>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</si>
  <si>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</si>
  <si>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</si>
  <si>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</si>
  <si>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</si>
  <si>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</si>
  <si>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
昨年に引き続き、公営企業会計移行業務を行ったため比率が下がった。
企業債残高対事業規模比率
企業債残高の減少により減少傾向となっている。
経費回収率
ここ数年上昇傾向だが類似団体と比べるとまだ低い状況である。維持管理費等の抑制が難しい状況なため使用料の改正も必要と考える。
水洗化率
少しづつ上昇しているが類似団体と比べるとまだ低い状況であるため、普及促進が必要と考える。
本町の農業集落排水事業においては、経営改善に向けた使用料金の改定が必須と考えるが、適正化を図るにも加入世帯が少なく、また新規の加入も見込めないため料金転嫁に限界がある。平成12年に整備を終え償還金のピークを迎えているが未だに厳しい状態が続いている。</t>
    <rPh sb="8" eb="10">
      <t>サクネン</t>
    </rPh>
    <rPh sb="11" eb="12">
      <t>ヒ</t>
    </rPh>
    <rPh sb="13" eb="14">
      <t>ツヅ</t>
    </rPh>
    <rPh sb="16" eb="22">
      <t>コウエイキギョウカイケイ</t>
    </rPh>
    <rPh sb="22" eb="26">
      <t>イコウギョウム</t>
    </rPh>
    <rPh sb="27" eb="28">
      <t>オコナ</t>
    </rPh>
    <rPh sb="32" eb="34">
      <t>ヒリツ</t>
    </rPh>
    <rPh sb="35" eb="36">
      <t>サ</t>
    </rPh>
    <rPh sb="55" eb="60">
      <t>キギョウサイザンダカ</t>
    </rPh>
    <rPh sb="61" eb="63">
      <t>ゲンショウ</t>
    </rPh>
    <rPh sb="89" eb="91">
      <t>ジョウショウ</t>
    </rPh>
    <rPh sb="91" eb="93">
      <t>ケイコウ</t>
    </rPh>
    <rPh sb="202" eb="210">
      <t>ノウギョウシュウラクハイスイジギョウ</t>
    </rPh>
    <rPh sb="235" eb="236">
      <t>カンガ</t>
    </rPh>
    <rPh sb="240" eb="243">
      <t>テキセイカ</t>
    </rPh>
    <rPh sb="244" eb="245">
      <t>ハカ</t>
    </rPh>
    <rPh sb="248" eb="252">
      <t>カニュウセタイ</t>
    </rPh>
    <rPh sb="253" eb="254">
      <t>スク</t>
    </rPh>
    <rPh sb="265" eb="267">
      <t>ミコ</t>
    </rPh>
    <rPh sb="272" eb="276">
      <t>リョウキンテンカ</t>
    </rPh>
    <rPh sb="277" eb="279">
      <t>ゲンカイ</t>
    </rPh>
    <rPh sb="283" eb="285">
      <t>ヘイセイ</t>
    </rPh>
    <rPh sb="287" eb="288">
      <t>ネン</t>
    </rPh>
    <rPh sb="289" eb="291">
      <t>セイビ</t>
    </rPh>
    <rPh sb="292" eb="293">
      <t>オ</t>
    </rPh>
    <rPh sb="302" eb="303">
      <t>ムカ</t>
    </rPh>
    <rPh sb="308" eb="309">
      <t>イマ</t>
    </rPh>
    <phoneticPr fontId="4"/>
  </si>
  <si>
    <t>今後は、収入を考慮し最適化計画を進めていく必要があると考える。施設の修繕等も多くなると見込まれるため、適正な使用料改正が必要と考えるが適正化を図るにも加入世帯が少なく、また新規の加入も見込めないため料金転嫁に課題がある。</t>
    <rPh sb="104" eb="106">
      <t>カダイ</t>
    </rPh>
    <phoneticPr fontId="4"/>
  </si>
  <si>
    <t>老朽化の状況は、施設の耐用年数が未到来なため0％となっている。今後は最適化計画を進めていく必要があると考える。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</si>
</sst>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CC"/>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81-4C87-BEAA-F4F7CCEDFE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A81-4C87-BEAA-F4F7CCEDFE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45.22</c:v>
                </c:pt>
                <c:pt idx="1">
                  <c:v>48.7</c:v>
                </c:pt>
                <c:pt idx="2">
                  <c:v>50.43</c:v>
                </c:pt>
                <c:pt idx="3">
                  <c:v>54.78</c:v>
                </c:pt>
                <c:pt idx="4">
                  <c:v>64.349999999999994</c:v>
                </c:pt>
              </c:numCache>
            </c:numRef>
          </c:val>
          <c:extLst>
            <c:ext xmlns:c16="http://schemas.microsoft.com/office/drawing/2014/chart" uri="{C3380CC4-5D6E-409C-BE32-E72D297353CC}">
              <c16:uniqueId val="{00000000-7AF8-4C83-A83C-86BF4753C1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AF8-4C83-A83C-86BF4753C1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59.62</c:v>
                </c:pt>
                <c:pt idx="1">
                  <c:v>62.75</c:v>
                </c:pt>
                <c:pt idx="2">
                  <c:v>63</c:v>
                </c:pt>
                <c:pt idx="3">
                  <c:v>66.3</c:v>
                </c:pt>
                <c:pt idx="4">
                  <c:v>66.67</c:v>
                </c:pt>
              </c:numCache>
            </c:numRef>
          </c:val>
          <c:extLst>
            <c:ext xmlns:c16="http://schemas.microsoft.com/office/drawing/2014/chart" uri="{C3380CC4-5D6E-409C-BE32-E72D297353CC}">
              <c16:uniqueId val="{00000000-CCD7-40D5-887E-04B8DF7B51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CD7-40D5-887E-04B8DF7B51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91.48</c:v>
                </c:pt>
                <c:pt idx="1">
                  <c:v>78.260000000000005</c:v>
                </c:pt>
                <c:pt idx="2">
                  <c:v>78.98</c:v>
                </c:pt>
                <c:pt idx="3">
                  <c:v>50.21</c:v>
                </c:pt>
                <c:pt idx="4">
                  <c:v>76.5</c:v>
                </c:pt>
              </c:numCache>
            </c:numRef>
          </c:val>
          <c:extLst>
            <c:ext xmlns:c16="http://schemas.microsoft.com/office/drawing/2014/chart" uri="{C3380CC4-5D6E-409C-BE32-E72D297353CC}">
              <c16:uniqueId val="{00000000-B341-45BA-B5B1-5D544DDEEC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1-45BA-B5B1-5D544DDEEC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4-4921-890D-A535571651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4-4921-890D-A535571651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A-41AA-A34C-A812231FC7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A-41AA-A34C-A812231FC7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2-4E11-8DE6-0AEA593219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2-4E11-8DE6-0AEA593219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E-4577-AF25-98057D971E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E-4577-AF25-98057D971E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10244.14</c:v>
                </c:pt>
                <c:pt idx="1">
                  <c:v>8121.62</c:v>
                </c:pt>
                <c:pt idx="2">
                  <c:v>7280.26</c:v>
                </c:pt>
                <c:pt idx="3" formatCode="#,##0.00;&quot;△&quot;#,##0.00">
                  <c:v>0</c:v>
                </c:pt>
                <c:pt idx="4" formatCode="#,##0.00;&quot;△&quot;#,##0.00">
                  <c:v>0</c:v>
                </c:pt>
              </c:numCache>
            </c:numRef>
          </c:val>
          <c:extLst>
            <c:ext xmlns:c16="http://schemas.microsoft.com/office/drawing/2014/chart" uri="{C3380CC4-5D6E-409C-BE32-E72D297353CC}">
              <c16:uniqueId val="{00000000-FCE7-4362-9510-EEA82A79EB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CE7-4362-9510-EEA82A79EB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11.28</c:v>
                </c:pt>
                <c:pt idx="1">
                  <c:v>10.75</c:v>
                </c:pt>
                <c:pt idx="2">
                  <c:v>10.25</c:v>
                </c:pt>
                <c:pt idx="3">
                  <c:v>22.12</c:v>
                </c:pt>
                <c:pt idx="4">
                  <c:v>24.43</c:v>
                </c:pt>
              </c:numCache>
            </c:numRef>
          </c:val>
          <c:extLst>
            <c:ext xmlns:c16="http://schemas.microsoft.com/office/drawing/2014/chart" uri="{C3380CC4-5D6E-409C-BE32-E72D297353CC}">
              <c16:uniqueId val="{00000000-B0FD-493A-994B-CA2F78577B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0FD-493A-994B-CA2F78577B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628.53</c:v>
                </c:pt>
                <c:pt idx="1">
                  <c:v>604.9</c:v>
                </c:pt>
                <c:pt idx="2">
                  <c:v>632.19000000000005</c:v>
                </c:pt>
                <c:pt idx="3">
                  <c:v>261.19</c:v>
                </c:pt>
                <c:pt idx="4">
                  <c:v>199.55</c:v>
                </c:pt>
              </c:numCache>
            </c:numRef>
          </c:val>
          <c:extLst>
            <c:ext xmlns:c16="http://schemas.microsoft.com/office/drawing/2014/chart" uri="{C3380CC4-5D6E-409C-BE32-E72D297353CC}">
              <c16:uniqueId val="{00000000-F86B-4C65-B9E6-391EC7BE89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86B-4C65-B9E6-391EC7BE89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49"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5" t="str">
        <f>データ!H6</f>
        <v>山梨県　市川三郷町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2">
      <c r="A8" s="2"/>
      <c r="B8" s="60" t="str">
        <f>データ!I6</f>
        <v>法非適用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F2</v>
      </c>
      <c r="X8" s="60"/>
      <c r="Y8" s="60"/>
      <c r="Z8" s="60"/>
      <c r="AA8" s="60"/>
      <c r="AB8" s="60"/>
      <c r="AC8" s="60"/>
      <c r="AD8" s="61" t="str">
        <f>データ!$M$6</f>
        <v>非設置</v>
      </c>
      <c r="AE8" s="61"/>
      <c r="AF8" s="61"/>
      <c r="AG8" s="61"/>
      <c r="AH8" s="61"/>
      <c r="AI8" s="61"/>
      <c r="AJ8" s="61"/>
      <c r="AK8" s="3"/>
      <c r="AL8" s="49">
        <f>データ!S6</f>
        <v>14976</v>
      </c>
      <c r="AM8" s="49"/>
      <c r="AN8" s="49"/>
      <c r="AO8" s="49"/>
      <c r="AP8" s="49"/>
      <c r="AQ8" s="49"/>
      <c r="AR8" s="49"/>
      <c r="AS8" s="49"/>
      <c r="AT8" s="48">
        <f>データ!T6</f>
        <v>75.180000000000007</v>
      </c>
      <c r="AU8" s="48"/>
      <c r="AV8" s="48"/>
      <c r="AW8" s="48"/>
      <c r="AX8" s="48"/>
      <c r="AY8" s="48"/>
      <c r="AZ8" s="48"/>
      <c r="BA8" s="48"/>
      <c r="BB8" s="48">
        <f>データ!U6</f>
        <v>199.2</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2">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0.61</v>
      </c>
      <c r="Q10" s="48"/>
      <c r="R10" s="48"/>
      <c r="S10" s="48"/>
      <c r="T10" s="48"/>
      <c r="U10" s="48"/>
      <c r="V10" s="48"/>
      <c r="W10" s="48">
        <f>データ!Q6</f>
        <v>100</v>
      </c>
      <c r="X10" s="48"/>
      <c r="Y10" s="48"/>
      <c r="Z10" s="48"/>
      <c r="AA10" s="48"/>
      <c r="AB10" s="48"/>
      <c r="AC10" s="48"/>
      <c r="AD10" s="49">
        <f>データ!R6</f>
        <v>3250</v>
      </c>
      <c r="AE10" s="49"/>
      <c r="AF10" s="49"/>
      <c r="AG10" s="49"/>
      <c r="AH10" s="49"/>
      <c r="AI10" s="49"/>
      <c r="AJ10" s="49"/>
      <c r="AK10" s="2"/>
      <c r="AL10" s="49">
        <f>データ!V6</f>
        <v>90</v>
      </c>
      <c r="AM10" s="49"/>
      <c r="AN10" s="49"/>
      <c r="AO10" s="49"/>
      <c r="AP10" s="49"/>
      <c r="AQ10" s="49"/>
      <c r="AR10" s="49"/>
      <c r="AS10" s="49"/>
      <c r="AT10" s="48">
        <f>データ!W6</f>
        <v>0.34</v>
      </c>
      <c r="AU10" s="48"/>
      <c r="AV10" s="48"/>
      <c r="AW10" s="48"/>
      <c r="AX10" s="48"/>
      <c r="AY10" s="48"/>
      <c r="AZ10" s="48"/>
      <c r="BA10" s="48"/>
      <c r="BB10" s="48">
        <f>データ!X6</f>
        <v>264.70999999999998</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2">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W7+3DK79TMJ6xAlhOA6IqlDZHwIxrdKCX2i+ptauMlgm1yN78e2OqBbjSG6D9j+FX/mYdVjcqW1meiutj6CJ7A==" saltValue="IGq83cSU4r+RDZqwkddG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pageMargins left="0.19685039370078741" right="0.19685039370078741" top="0.39370078740157483"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193461</v>
      </c>
      <c r="D6" s="19">
        <f t="shared" si="3"/>
        <v>47</v>
      </c>
      <c r="E6" s="19">
        <f t="shared" si="3"/>
        <v>17</v>
      </c>
      <c r="F6" s="19">
        <f t="shared" si="3"/>
        <v>5</v>
      </c>
      <c r="G6" s="19">
        <f t="shared" si="3"/>
        <v>0</v>
      </c>
      <c r="H6" s="19" t="str">
        <f t="shared" si="3"/>
        <v>山梨県　市川三郷町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3250</v>
      </c>
      <c r="S6" s="20">
        <f t="shared" si="3"/>
        <v>14976</v>
      </c>
      <c r="T6" s="20">
        <f t="shared" si="3"/>
        <v>75.180000000000007</v>
      </c>
      <c r="U6" s="20">
        <f t="shared" si="3"/>
        <v>199.2</v>
      </c>
      <c r="V6" s="20">
        <f t="shared" si="3"/>
        <v>90</v>
      </c>
      <c r="W6" s="20">
        <f t="shared" si="3"/>
        <v>0.34</v>
      </c>
      <c r="X6" s="20">
        <f t="shared" si="3"/>
        <v>264.70999999999998</v>
      </c>
      <c r="Y6" s="21">
        <f>IF(Y7="",NA(),Y7)</f>
        <v>91.48</v>
      </c>
      <c r="Z6" s="21">
        <f t="shared" ref="Z6:AH6" si="4">IF(Z7="",NA(),Z7)</f>
        <v>78.260000000000005</v>
      </c>
      <c r="AA6" s="21">
        <f t="shared" si="4"/>
        <v>78.98</v>
      </c>
      <c r="AB6" s="21">
        <f t="shared" si="4"/>
        <v>50.21</v>
      </c>
      <c r="AC6" s="21">
        <f t="shared" si="4"/>
        <v>76.5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10244.14</v>
      </c>
      <c r="BG6" s="21">
        <f t="shared" ref="BG6:BO6" si="7">IF(BG7="",NA(),BG7)</f>
        <v>8121.62</v>
      </c>
      <c r="BH6" s="21">
        <f t="shared" si="7"/>
        <v>7280.26</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11.28</v>
      </c>
      <c r="BR6" s="21">
        <f t="shared" ref="BR6:BZ6" si="8">IF(BR7="",NA(),BR7)</f>
        <v>10.75</v>
      </c>
      <c r="BS6" s="21">
        <f t="shared" si="8"/>
        <v>10.25</v>
      </c>
      <c r="BT6" s="21">
        <f t="shared" si="8"/>
        <v>22.12</v>
      </c>
      <c r="BU6" s="21">
        <f t="shared" si="8"/>
        <v>24.43</v>
      </c>
      <c r="BV6" s="21">
        <f t="shared" si="8"/>
        <v>57.77</v>
      </c>
      <c r="BW6" s="21">
        <f t="shared" si="8"/>
        <v>57.31</v>
      </c>
      <c r="BX6" s="21">
        <f t="shared" si="8"/>
        <v>57.08</v>
      </c>
      <c r="BY6" s="21">
        <f t="shared" si="8"/>
        <v>56.26</v>
      </c>
      <c r="BZ6" s="21">
        <f t="shared" si="8"/>
        <v>52.94</v>
      </c>
      <c r="CA6" s="20" t="str">
        <f>IF(CA7="","",IF(CA7="-","【-】","【"&amp;SUBSTITUTE(TEXT(CA7,"#,##0.00"),"-","△")&amp;"】"))</f>
        <v>【57.02】</v>
      </c>
      <c r="CB6" s="21">
        <f>IF(CB7="",NA(),CB7)</f>
        <v>628.53</v>
      </c>
      <c r="CC6" s="21">
        <f t="shared" ref="CC6:CK6" si="9">IF(CC7="",NA(),CC7)</f>
        <v>604.9</v>
      </c>
      <c r="CD6" s="21">
        <f t="shared" si="9"/>
        <v>632.19000000000005</v>
      </c>
      <c r="CE6" s="21">
        <f t="shared" si="9"/>
        <v>261.19</v>
      </c>
      <c r="CF6" s="21">
        <f t="shared" si="9"/>
        <v>199.55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45.22</v>
      </c>
      <c r="CN6" s="21">
        <f t="shared" ref="CN6:CV6" si="10">IF(CN7="",NA(),CN7)</f>
        <v>48.7</v>
      </c>
      <c r="CO6" s="21">
        <f t="shared" si="10"/>
        <v>50.43</v>
      </c>
      <c r="CP6" s="21">
        <f t="shared" si="10"/>
        <v>54.78</v>
      </c>
      <c r="CQ6" s="21">
        <f t="shared" si="10"/>
        <v>64.349999999999994</v>
      </c>
      <c r="CR6" s="21">
        <f t="shared" si="10"/>
        <v>50.68</v>
      </c>
      <c r="CS6" s="21">
        <f t="shared" si="10"/>
        <v>50.14</v>
      </c>
      <c r="CT6" s="21">
        <f t="shared" si="10"/>
        <v>54.83</v>
      </c>
      <c r="CU6" s="21">
        <f t="shared" si="10"/>
        <v>66.53</v>
      </c>
      <c r="CV6" s="21">
        <f t="shared" si="10"/>
        <v>52.35</v>
      </c>
      <c r="CW6" s="20" t="str">
        <f>IF(CW7="","",IF(CW7="-","【-】","【"&amp;SUBSTITUTE(TEXT(CW7,"#,##0.00"),"-","△")&amp;"】"))</f>
        <v>【52.55】</v>
      </c>
      <c r="CX6" s="21">
        <f>IF(CX7="",NA(),CX7)</f>
        <v>59.62</v>
      </c>
      <c r="CY6" s="21">
        <f t="shared" ref="CY6:DG6" si="11">IF(CY7="",NA(),CY7)</f>
        <v>62.75</v>
      </c>
      <c r="CZ6" s="21">
        <f t="shared" si="11"/>
        <v>63</v>
      </c>
      <c r="DA6" s="21">
        <f t="shared" si="11"/>
        <v>66.3</v>
      </c>
      <c r="DB6" s="21">
        <f t="shared" si="11"/>
        <v>66.67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193461</v>
      </c>
      <c r="D7" s="23">
        <v>47</v>
      </c>
      <c r="E7" s="23">
        <v>17</v>
      </c>
      <c r="F7" s="23">
        <v>5</v>
      </c>
      <c r="G7" s="23">
        <v>0</v>
      </c>
      <c r="H7" s="23" t="s">
        <v>98</v>
      </c>
      <c r="I7" s="23" t="s">
        <v>99</v>
      </c>
      <c r="J7" s="23" t="s">
        <v>100</v>
      </c>
      <c r="K7" s="23" t="s">
        <v>101</v>
      </c>
      <c r="L7" s="23" t="s">
        <v>102</v>
      </c>
      <c r="M7" s="23" t="s">
        <v>103</v>
      </c>
      <c r="N7" s="24" t="s">
        <v>104</v>
      </c>
      <c r="O7" s="24" t="s">
        <v>105</v>
      </c>
      <c r="P7" s="24">
        <v>0.61</v>
      </c>
      <c r="Q7" s="24">
        <v>100</v>
      </c>
      <c r="R7" s="24">
        <v>3250</v>
      </c>
      <c r="S7" s="24">
        <v>14976</v>
      </c>
      <c r="T7" s="24">
        <v>75.180000000000007</v>
      </c>
      <c r="U7" s="24">
        <v>199.2</v>
      </c>
      <c r="V7" s="24">
        <v>90</v>
      </c>
      <c r="W7" s="24">
        <v>0.34</v>
      </c>
      <c r="X7" s="24">
        <v>264.70999999999998</v>
      </c>
      <c r="Y7" s="24">
        <v>91.48</v>
      </c>
      <c r="Z7" s="24">
        <v>78.260000000000005</v>
      </c>
      <c r="AA7" s="24">
        <v>78.98</v>
      </c>
      <c r="AB7" s="24">
        <v>50.21</v>
      </c>
      <c r="AC7" s="24">
        <v>76.5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10244.14</v>
      </c>
      <c r="BG7" s="24">
        <v>8121.62</v>
      </c>
      <c r="BH7" s="24">
        <v>7280.26</v>
      </c>
      <c r="BI7" s="24">
        <v>0</v>
      </c>
      <c r="BJ7" s="24">
        <v>0</v>
      </c>
      <c r="BK7" s="24">
        <v>789.46</v>
      </c>
      <c r="BL7" s="24">
        <v>826.83</v>
      </c>
      <c r="BM7" s="24">
        <v>867.83</v>
      </c>
      <c r="BN7" s="24">
        <v>791.76</v>
      </c>
      <c r="BO7" s="24">
        <v>900.82</v>
      </c>
      <c r="BP7" s="24">
        <v>809.19</v>
      </c>
      <c r="BQ7" s="24">
        <v>11.28</v>
      </c>
      <c r="BR7" s="24">
        <v>10.75</v>
      </c>
      <c r="BS7" s="24">
        <v>10.25</v>
      </c>
      <c r="BT7" s="24">
        <v>22.12</v>
      </c>
      <c r="BU7" s="24">
        <v>24.43</v>
      </c>
      <c r="BV7" s="24">
        <v>57.77</v>
      </c>
      <c r="BW7" s="24">
        <v>57.31</v>
      </c>
      <c r="BX7" s="24">
        <v>57.08</v>
      </c>
      <c r="BY7" s="24">
        <v>56.26</v>
      </c>
      <c r="BZ7" s="24">
        <v>52.94</v>
      </c>
      <c r="CA7" s="24">
        <v>57.02</v>
      </c>
      <c r="CB7" s="24">
        <v>628.53</v>
      </c>
      <c r="CC7" s="24">
        <v>604.9</v>
      </c>
      <c r="CD7" s="24">
        <v>632.19000000000005</v>
      </c>
      <c r="CE7" s="24">
        <v>261.19</v>
      </c>
      <c r="CF7" s="24">
        <v>199.55</v>
      </c>
      <c r="CG7" s="24">
        <v>274.35000000000002</v>
      </c>
      <c r="CH7" s="24">
        <v>273.52</v>
      </c>
      <c r="CI7" s="24">
        <v>274.99</v>
      </c>
      <c r="CJ7" s="24">
        <v>282.08999999999997</v>
      </c>
      <c r="CK7" s="24">
        <v>303.27999999999997</v>
      </c>
      <c r="CL7" s="24">
        <v>273.68</v>
      </c>
      <c r="CM7" s="24">
        <v>45.22</v>
      </c>
      <c r="CN7" s="24">
        <v>48.7</v>
      </c>
      <c r="CO7" s="24">
        <v>50.43</v>
      </c>
      <c r="CP7" s="24">
        <v>54.78</v>
      </c>
      <c r="CQ7" s="24">
        <v>64.349999999999994</v>
      </c>
      <c r="CR7" s="24">
        <v>50.68</v>
      </c>
      <c r="CS7" s="24">
        <v>50.14</v>
      </c>
      <c r="CT7" s="24">
        <v>54.83</v>
      </c>
      <c r="CU7" s="24">
        <v>66.53</v>
      </c>
      <c r="CV7" s="24">
        <v>52.35</v>
      </c>
      <c r="CW7" s="24">
        <v>52.55</v>
      </c>
      <c r="CX7" s="24">
        <v>59.62</v>
      </c>
      <c r="CY7" s="24">
        <v>62.75</v>
      </c>
      <c r="CZ7" s="24">
        <v>63</v>
      </c>
      <c r="DA7" s="24">
        <v>66.3</v>
      </c>
      <c r="DB7" s="24">
        <v>66.67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IMPCA223015a</cp:lastModifiedBy>
  <cp:lastPrinted>2024-01-19T02:52:23Z</cp:lastPrinted>
  <dcterms:created xsi:type="dcterms:W3CDTF">2023-12-12T02:54:03Z</dcterms:created>
  <dcterms:modified xsi:type="dcterms:W3CDTF">2024-01-19T02:52:45Z</dcterms:modified>
  <cp:category/>
</cp:coreProperties>
</file>