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idou03\Desktop\各種調査\経営比較分析表\R5記入\"/>
    </mc:Choice>
  </mc:AlternateContent>
  <workbookProtection workbookAlgorithmName="SHA-512" workbookHashValue="hpRoQopzOuD9PWgaXCTq+cuLTv1azUmAkNa+6XzW6ObRpXOt+DkrWN2PgDZnoi5mEsvTT6JMaiNKDJL5t9s4Xg==" workbookSaltValue="d43I6HgABq5LbHla/feXw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<sst xmlns="http://schemas.openxmlformats.org/spreadsheetml/2006/main" count="228" uniqueCount="113">
  <si>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</si>
  <si>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</si>
  <si>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</si>
  <si>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</si>
  <si>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</si>
  <si>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</si>
  <si>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</si>
  <si>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</si>
  <si>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</si>
  <si>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</si>
  <si>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</si>
  <si>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</si>
  <si>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</si>
  <si>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</si>
  <si>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</si>
  <si>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</si>
  <si>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</si>
  <si>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</si>
  <si>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</si>
  <si>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</si>
  <si>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</si>
  <si>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</si>
  <si>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</si>
  <si>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</si>
  <si>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</si>
  <si>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</si>
  <si>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</si>
  <si>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</si>
  <si>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</si>
  <si>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</si>
  <si>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</si>
  <si>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</si>
  <si>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</si>
  <si>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</si>
  <si>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</si>
  <si>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</si>
  <si>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</si>
  <si>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</si>
  <si>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</si>
  <si>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</si>
  <si>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</si>
  <si>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</si>
  <si>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</si>
  <si>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</si>
  <si>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</si>
  <si>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</si>
  <si>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</si>
  <si>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</si>
  <si>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</si>
  <si>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</si>
  <si>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</si>
  <si>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</si>
  <si>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</si>
  <si>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</si>
  <si>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</si>
  <si>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</si>
  <si>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</si>
  <si>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</si>
  <si>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</si>
  <si>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</si>
  <si>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</si>
  <si>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</si>
  <si>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</si>
  <si>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</si>
  <si>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</si>
  <si>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</si>
  <si>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</si>
  <si>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</si>
  <si>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</si>
  <si>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</si>
  <si>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</si>
  <si>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</si>
  <si>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</si>
  <si>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</si>
  <si>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</si>
  <si>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</si>
  <si>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</si>
  <si>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</si>
  <si>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</si>
  <si>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</si>
  <si>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</si>
  <si>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</si>
  <si>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</si>
  <si>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</si>
  <si>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</si>
  <si>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</si>
  <si>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</si>
  <si>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</si>
  <si>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</si>
  <si>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</si>
  <si>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</si>
  <si>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</si>
  <si>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</si>
  <si>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中央市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</si>
  <si>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</si>
  <si>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</si>
  <si>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</si>
  <si>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</si>
  <si>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</si>
  <si>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</si>
  <si>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</si>
  <si>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</si>
  <si>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</si>
  <si>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</si>
  <si>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</si>
  <si>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</si>
  <si>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</si>
  <si>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</si>
  <si>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</si>
  <si>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</si>
  <si>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平成27～28年度に実施をした基幹配水場の更新工事や、毎年度継続的かつ積極的に投資している管路の耐震化工事については、企業債を財源とし実施をしているため、企業債残高が増えている。管路更新工事を実施することにより有収率は向上している。しかし、昨年度までは料金回収率は100％を超えていたが、今年度については僅かに100%を割っているため、効率的な事業運営を目指し、維持管理費の削減に努める必要がある。
　節水機器の普及等により給水水量が伸びないながらも、計画的な料金改定の実施により、給水収益は横ばいという結果ではあるが、今後、リバーサイド配水場更新工事に伴う企業債残高及び減価償却費の増加に伴い、事業経営が圧迫される見込みである。</t>
    <rPh sb="108" eb="109">
      <t>リツ</t>
    </rPh>
    <rPh sb="110" eb="112">
      <t>コウジョウ</t>
    </rPh>
    <rPh sb="121" eb="124">
      <t>サクネンド</t>
    </rPh>
    <rPh sb="145" eb="148">
      <t>コンネンド</t>
    </rPh>
    <rPh sb="153" eb="154">
      <t>ワズ</t>
    </rPh>
    <rPh sb="161" eb="162">
      <t>ワ</t>
    </rPh>
    <rPh sb="169" eb="172">
      <t>コウリツテキ</t>
    </rPh>
    <rPh sb="173" eb="175">
      <t>ジギョウ</t>
    </rPh>
    <rPh sb="175" eb="177">
      <t>ウンエイ</t>
    </rPh>
    <rPh sb="178" eb="180">
      <t>メザ</t>
    </rPh>
    <rPh sb="182" eb="187">
      <t>イジカンリヒ</t>
    </rPh>
    <rPh sb="188" eb="190">
      <t>サクゲン</t>
    </rPh>
    <rPh sb="191" eb="192">
      <t>ツト</t>
    </rPh>
    <rPh sb="194" eb="196">
      <t>ヒツヨウ</t>
    </rPh>
    <phoneticPr fontId="4"/>
  </si>
  <si>
    <t>老朽化が進行し、継続的に安定した配水の実施について懸念していた基幹施設である布施配水場は、平成27～28年度に無事工事の完成を迎えている。しかし、昭和55年供用しているリバーサイド配水場の老朽化が著しく進んでおり、安定した配水のためにも施設更新工事が必要である。そのため、令和4年度から設計業務を進めており、令和8年度の更新完了を目標としている。
　管路については、石綿セメント管の残存は無いが、経年劣化したＶＰ管が多く残存しており、漏水も見受けられる。また、現在まで積極的に老朽水道管の更新及び耐震化を行ってきた。今後についても、有収率及び耐震化率の向上のためにも継続的な布設替工事が必要である。</t>
    <phoneticPr fontId="4"/>
  </si>
  <si>
    <t>未だ経年劣化した配水管及び施設が存在する。安定した配水を継続的かつ安定的に行い、また災害に強い水道にするためにも、長寿命化を意識しつつ積極的に更新工事を実施していく必要がある。しかし、企業債残高の増加や施設更新に伴う減価償却費の増加については、事業運営を圧迫する要因となるため、長期計画を立て、効率的な投資を行っていく必要がある。
　持続しつづける水道事業であるためにも、効率的な維持管理業務を行うと共に、適正な料金改定を行っていく必要がある。</t>
    <rPh sb="186" eb="189">
      <t>コウリツテキ</t>
    </rPh>
    <rPh sb="190" eb="194">
      <t>イジカンリ</t>
    </rPh>
    <rPh sb="194" eb="196">
      <t>ギョウム</t>
    </rPh>
    <rPh sb="197" eb="198">
      <t>オコナ</t>
    </rPh>
    <rPh sb="200" eb="201">
      <t>トモ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</si>
</sst>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1.82</c:v>
                </c:pt>
                <c:pt idx="1">
                  <c:v>1.61</c:v>
                </c:pt>
                <c:pt idx="2">
                  <c:v>1.44</c:v>
                </c:pt>
                <c:pt idx="3">
                  <c:v>1.46</c:v>
                </c:pt>
                <c:pt idx="4">
                  <c:v>0.56999999999999995</c:v>
                </c:pt>
              </c:numCache>
            </c:numRef>
          </c:val>
          <c:extLst>
            <c:ext xmlns:c16="http://schemas.microsoft.com/office/drawing/2014/chart" uri="{C3380CC4-5D6E-409C-BE32-E72D297353CC}">
              <c16:uniqueId val="{00000000-9ED3-4982-9338-34FE38417DB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9ED3-4982-9338-34FE38417DB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50.86</c:v>
                </c:pt>
                <c:pt idx="1">
                  <c:v>56.42</c:v>
                </c:pt>
                <c:pt idx="2">
                  <c:v>58.82</c:v>
                </c:pt>
                <c:pt idx="3">
                  <c:v>57.85</c:v>
                </c:pt>
                <c:pt idx="4">
                  <c:v>54.73</c:v>
                </c:pt>
              </c:numCache>
            </c:numRef>
          </c:val>
          <c:extLst>
            <c:ext xmlns:c16="http://schemas.microsoft.com/office/drawing/2014/chart" uri="{C3380CC4-5D6E-409C-BE32-E72D297353CC}">
              <c16:uniqueId val="{00000000-8AB8-4A23-B0B4-4D11AA26EEF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8AB8-4A23-B0B4-4D11AA26EEF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85.62</c:v>
                </c:pt>
                <c:pt idx="1">
                  <c:v>81.62</c:v>
                </c:pt>
                <c:pt idx="2">
                  <c:v>81.849999999999994</c:v>
                </c:pt>
                <c:pt idx="3">
                  <c:v>82.05</c:v>
                </c:pt>
                <c:pt idx="4">
                  <c:v>85.1</c:v>
                </c:pt>
              </c:numCache>
            </c:numRef>
          </c:val>
          <c:extLst>
            <c:ext xmlns:c16="http://schemas.microsoft.com/office/drawing/2014/chart" uri="{C3380CC4-5D6E-409C-BE32-E72D297353CC}">
              <c16:uniqueId val="{00000000-B0BB-4603-8B29-597E6C5764F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B0BB-4603-8B29-597E6C5764F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108.47</c:v>
                </c:pt>
                <c:pt idx="1">
                  <c:v>111.59</c:v>
                </c:pt>
                <c:pt idx="2">
                  <c:v>111.49</c:v>
                </c:pt>
                <c:pt idx="3">
                  <c:v>113.44</c:v>
                </c:pt>
                <c:pt idx="4">
                  <c:v>107.17</c:v>
                </c:pt>
              </c:numCache>
            </c:numRef>
          </c:val>
          <c:extLst>
            <c:ext xmlns:c16="http://schemas.microsoft.com/office/drawing/2014/chart" uri="{C3380CC4-5D6E-409C-BE32-E72D297353CC}">
              <c16:uniqueId val="{00000000-6FB5-471D-BEC2-F83840B4736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6FB5-471D-BEC2-F83840B4736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39.58</c:v>
                </c:pt>
                <c:pt idx="1">
                  <c:v>40.28</c:v>
                </c:pt>
                <c:pt idx="2">
                  <c:v>41.69</c:v>
                </c:pt>
                <c:pt idx="3">
                  <c:v>42.53</c:v>
                </c:pt>
                <c:pt idx="4">
                  <c:v>44.11</c:v>
                </c:pt>
              </c:numCache>
            </c:numRef>
          </c:val>
          <c:extLst>
            <c:ext xmlns:c16="http://schemas.microsoft.com/office/drawing/2014/chart" uri="{C3380CC4-5D6E-409C-BE32-E72D297353CC}">
              <c16:uniqueId val="{00000000-A98A-4CF2-A564-03D10170179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A98A-4CF2-A564-03D10170179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56-4549-8A35-2B899007C6D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6856-4549-8A35-2B899007C6D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BA-4158-8A9D-686D91B59D6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52BA-4158-8A9D-686D91B59D6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475.15</c:v>
                </c:pt>
                <c:pt idx="1">
                  <c:v>531.77</c:v>
                </c:pt>
                <c:pt idx="2">
                  <c:v>295.36</c:v>
                </c:pt>
                <c:pt idx="3">
                  <c:v>260.8</c:v>
                </c:pt>
                <c:pt idx="4">
                  <c:v>258.18</c:v>
                </c:pt>
              </c:numCache>
            </c:numRef>
          </c:val>
          <c:extLst>
            <c:ext xmlns:c16="http://schemas.microsoft.com/office/drawing/2014/chart" uri="{C3380CC4-5D6E-409C-BE32-E72D297353CC}">
              <c16:uniqueId val="{00000000-A4AE-4A8B-AAAB-400EE2BCF23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A4AE-4A8B-AAAB-400EE2BCF23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1029.45</c:v>
                </c:pt>
                <c:pt idx="1">
                  <c:v>1088.68</c:v>
                </c:pt>
                <c:pt idx="2">
                  <c:v>1056.06</c:v>
                </c:pt>
                <c:pt idx="3">
                  <c:v>1063.23</c:v>
                </c:pt>
                <c:pt idx="4">
                  <c:v>1058.3699999999999</c:v>
                </c:pt>
              </c:numCache>
            </c:numRef>
          </c:val>
          <c:extLst>
            <c:ext xmlns:c16="http://schemas.microsoft.com/office/drawing/2014/chart" uri="{C3380CC4-5D6E-409C-BE32-E72D297353CC}">
              <c16:uniqueId val="{00000000-CE88-4A7B-9025-217ADF5FCBC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CE88-4A7B-9025-217ADF5FCBC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98.94</c:v>
                </c:pt>
                <c:pt idx="1">
                  <c:v>101.58</c:v>
                </c:pt>
                <c:pt idx="2">
                  <c:v>102.34</c:v>
                </c:pt>
                <c:pt idx="3">
                  <c:v>102.23</c:v>
                </c:pt>
                <c:pt idx="4">
                  <c:v>98</c:v>
                </c:pt>
              </c:numCache>
            </c:numRef>
          </c:val>
          <c:extLst>
            <c:ext xmlns:c16="http://schemas.microsoft.com/office/drawing/2014/chart" uri="{C3380CC4-5D6E-409C-BE32-E72D297353CC}">
              <c16:uniqueId val="{00000000-01D9-4021-B95E-0F7D3225BAC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01D9-4021-B95E-0F7D3225BAC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135.82</c:v>
                </c:pt>
                <c:pt idx="1">
                  <c:v>130.88</c:v>
                </c:pt>
                <c:pt idx="2">
                  <c:v>128.74</c:v>
                </c:pt>
                <c:pt idx="3">
                  <c:v>129.16</c:v>
                </c:pt>
                <c:pt idx="4">
                  <c:v>135.37</c:v>
                </c:pt>
              </c:numCache>
            </c:numRef>
          </c:val>
          <c:extLst>
            <c:ext xmlns:c16="http://schemas.microsoft.com/office/drawing/2014/chart" uri="{C3380CC4-5D6E-409C-BE32-E72D297353CC}">
              <c16:uniqueId val="{00000000-525B-48D0-8FAA-AB780B863CE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525B-48D0-8FAA-AB780B863CE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山梨県　中央市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30802</v>
      </c>
      <c r="AM8" s="45"/>
      <c r="AN8" s="45"/>
      <c r="AO8" s="45"/>
      <c r="AP8" s="45"/>
      <c r="AQ8" s="45"/>
      <c r="AR8" s="45"/>
      <c r="AS8" s="45"/>
      <c r="AT8" s="46">
        <f>データ!$S$6</f>
        <v>31.69</v>
      </c>
      <c r="AU8" s="47"/>
      <c r="AV8" s="47"/>
      <c r="AW8" s="47"/>
      <c r="AX8" s="47"/>
      <c r="AY8" s="47"/>
      <c r="AZ8" s="47"/>
      <c r="BA8" s="47"/>
      <c r="BB8" s="48">
        <f>データ!$T$6</f>
        <v>971.98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39.06</v>
      </c>
      <c r="J10" s="47"/>
      <c r="K10" s="47"/>
      <c r="L10" s="47"/>
      <c r="M10" s="47"/>
      <c r="N10" s="47"/>
      <c r="O10" s="81"/>
      <c r="P10" s="48">
        <f>データ!$P$6</f>
        <v>100</v>
      </c>
      <c r="Q10" s="48"/>
      <c r="R10" s="48"/>
      <c r="S10" s="48"/>
      <c r="T10" s="48"/>
      <c r="U10" s="48"/>
      <c r="V10" s="48"/>
      <c r="W10" s="45">
        <f>データ!$Q$6</f>
        <v>2313</v>
      </c>
      <c r="X10" s="45"/>
      <c r="Y10" s="45"/>
      <c r="Z10" s="45"/>
      <c r="AA10" s="45"/>
      <c r="AB10" s="45"/>
      <c r="AC10" s="45"/>
      <c r="AD10" s="2"/>
      <c r="AE10" s="2"/>
      <c r="AF10" s="2"/>
      <c r="AG10" s="2"/>
      <c r="AH10" s="2"/>
      <c r="AI10" s="2"/>
      <c r="AJ10" s="2"/>
      <c r="AK10" s="2"/>
      <c r="AL10" s="45">
        <f>データ!$U$6</f>
        <v>16558</v>
      </c>
      <c r="AM10" s="45"/>
      <c r="AN10" s="45"/>
      <c r="AO10" s="45"/>
      <c r="AP10" s="45"/>
      <c r="AQ10" s="45"/>
      <c r="AR10" s="45"/>
      <c r="AS10" s="45"/>
      <c r="AT10" s="46">
        <f>データ!$V$6</f>
        <v>7.7</v>
      </c>
      <c r="AU10" s="47"/>
      <c r="AV10" s="47"/>
      <c r="AW10" s="47"/>
      <c r="AX10" s="47"/>
      <c r="AY10" s="47"/>
      <c r="AZ10" s="47"/>
      <c r="BA10" s="47"/>
      <c r="BB10" s="48">
        <f>データ!$W$6</f>
        <v>2150.39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bGS3snBqAi1qmxPlCreOdr7wwNF1kXeThmuQ8IYrDiI7mM17GCv42AC9LeXtcJ+FFgoa6aHCYR7StjxzfzXFjA==" saltValue="BrhmnhpjyDYAge9DblhUn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192147</v>
      </c>
      <c r="D6" s="20">
        <f t="shared" si="3"/>
        <v>46</v>
      </c>
      <c r="E6" s="20">
        <f t="shared" si="3"/>
        <v>1</v>
      </c>
      <c r="F6" s="20">
        <f t="shared" si="3"/>
        <v>0</v>
      </c>
      <c r="G6" s="20">
        <f t="shared" si="3"/>
        <v>1</v>
      </c>
      <c r="H6" s="20" t="str">
        <f t="shared" si="3"/>
        <v>山梨県　中央市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39.06</v>
      </c>
      <c r="P6" s="21">
        <f t="shared" si="3"/>
        <v>100</v>
      </c>
      <c r="Q6" s="21">
        <f t="shared" si="3"/>
        <v>2313</v>
      </c>
      <c r="R6" s="21">
        <f t="shared" si="3"/>
        <v>30802</v>
      </c>
      <c r="S6" s="21">
        <f t="shared" si="3"/>
        <v>31.69</v>
      </c>
      <c r="T6" s="21">
        <f t="shared" si="3"/>
        <v>971.98</v>
      </c>
      <c r="U6" s="21">
        <f t="shared" si="3"/>
        <v>16558</v>
      </c>
      <c r="V6" s="21">
        <f t="shared" si="3"/>
        <v>7.7</v>
      </c>
      <c r="W6" s="21">
        <f t="shared" si="3"/>
        <v>2150.39</v>
      </c>
      <c r="X6" s="22">
        <f>IF(X7="",NA(),X7)</f>
        <v>108.47</v>
      </c>
      <c r="Y6" s="22">
        <f t="shared" ref="Y6:AG6" si="4">IF(Y7="",NA(),Y7)</f>
        <v>111.59</v>
      </c>
      <c r="Z6" s="22">
        <f t="shared" si="4"/>
        <v>111.49</v>
      </c>
      <c r="AA6" s="22">
        <f t="shared" si="4"/>
        <v>113.44</v>
      </c>
      <c r="AB6" s="22">
        <f t="shared" si="4"/>
        <v>107.17</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475.15</v>
      </c>
      <c r="AU6" s="22">
        <f t="shared" ref="AU6:BC6" si="6">IF(AU7="",NA(),AU7)</f>
        <v>531.77</v>
      </c>
      <c r="AV6" s="22">
        <f t="shared" si="6"/>
        <v>295.36</v>
      </c>
      <c r="AW6" s="22">
        <f t="shared" si="6"/>
        <v>260.8</v>
      </c>
      <c r="AX6" s="22">
        <f t="shared" si="6"/>
        <v>258.18</v>
      </c>
      <c r="AY6" s="22">
        <f t="shared" si="6"/>
        <v>369.69</v>
      </c>
      <c r="AZ6" s="22">
        <f t="shared" si="6"/>
        <v>379.08</v>
      </c>
      <c r="BA6" s="22">
        <f t="shared" si="6"/>
        <v>367.55</v>
      </c>
      <c r="BB6" s="22">
        <f t="shared" si="6"/>
        <v>378.56</v>
      </c>
      <c r="BC6" s="22">
        <f t="shared" si="6"/>
        <v>364.46</v>
      </c>
      <c r="BD6" s="21" t="str">
        <f>IF(BD7="","",IF(BD7="-","【-】","【"&amp;SUBSTITUTE(TEXT(BD7,"#,##0.00"),"-","△")&amp;"】"))</f>
        <v>【252.29】</v>
      </c>
      <c r="BE6" s="22">
        <f>IF(BE7="",NA(),BE7)</f>
        <v>1029.45</v>
      </c>
      <c r="BF6" s="22">
        <f t="shared" ref="BF6:BN6" si="7">IF(BF7="",NA(),BF7)</f>
        <v>1088.68</v>
      </c>
      <c r="BG6" s="22">
        <f t="shared" si="7"/>
        <v>1056.06</v>
      </c>
      <c r="BH6" s="22">
        <f t="shared" si="7"/>
        <v>1063.23</v>
      </c>
      <c r="BI6" s="22">
        <f t="shared" si="7"/>
        <v>1058.3699999999999</v>
      </c>
      <c r="BJ6" s="22">
        <f t="shared" si="7"/>
        <v>402.99</v>
      </c>
      <c r="BK6" s="22">
        <f t="shared" si="7"/>
        <v>398.98</v>
      </c>
      <c r="BL6" s="22">
        <f t="shared" si="7"/>
        <v>418.68</v>
      </c>
      <c r="BM6" s="22">
        <f t="shared" si="7"/>
        <v>395.68</v>
      </c>
      <c r="BN6" s="22">
        <f t="shared" si="7"/>
        <v>403.72</v>
      </c>
      <c r="BO6" s="21" t="str">
        <f>IF(BO7="","",IF(BO7="-","【-】","【"&amp;SUBSTITUTE(TEXT(BO7,"#,##0.00"),"-","△")&amp;"】"))</f>
        <v>【268.07】</v>
      </c>
      <c r="BP6" s="22">
        <f>IF(BP7="",NA(),BP7)</f>
        <v>98.94</v>
      </c>
      <c r="BQ6" s="22">
        <f t="shared" ref="BQ6:BY6" si="8">IF(BQ7="",NA(),BQ7)</f>
        <v>101.58</v>
      </c>
      <c r="BR6" s="22">
        <f t="shared" si="8"/>
        <v>102.34</v>
      </c>
      <c r="BS6" s="22">
        <f t="shared" si="8"/>
        <v>102.23</v>
      </c>
      <c r="BT6" s="22">
        <f t="shared" si="8"/>
        <v>98</v>
      </c>
      <c r="BU6" s="22">
        <f t="shared" si="8"/>
        <v>98.66</v>
      </c>
      <c r="BV6" s="22">
        <f t="shared" si="8"/>
        <v>98.64</v>
      </c>
      <c r="BW6" s="22">
        <f t="shared" si="8"/>
        <v>94.78</v>
      </c>
      <c r="BX6" s="22">
        <f t="shared" si="8"/>
        <v>97.59</v>
      </c>
      <c r="BY6" s="22">
        <f t="shared" si="8"/>
        <v>92.17</v>
      </c>
      <c r="BZ6" s="21" t="str">
        <f>IF(BZ7="","",IF(BZ7="-","【-】","【"&amp;SUBSTITUTE(TEXT(BZ7,"#,##0.00"),"-","△")&amp;"】"))</f>
        <v>【97.47】</v>
      </c>
      <c r="CA6" s="22">
        <f>IF(CA7="",NA(),CA7)</f>
        <v>135.82</v>
      </c>
      <c r="CB6" s="22">
        <f t="shared" ref="CB6:CJ6" si="9">IF(CB7="",NA(),CB7)</f>
        <v>130.88</v>
      </c>
      <c r="CC6" s="22">
        <f t="shared" si="9"/>
        <v>128.74</v>
      </c>
      <c r="CD6" s="22">
        <f t="shared" si="9"/>
        <v>129.16</v>
      </c>
      <c r="CE6" s="22">
        <f t="shared" si="9"/>
        <v>135.37</v>
      </c>
      <c r="CF6" s="22">
        <f t="shared" si="9"/>
        <v>178.59</v>
      </c>
      <c r="CG6" s="22">
        <f t="shared" si="9"/>
        <v>178.92</v>
      </c>
      <c r="CH6" s="22">
        <f t="shared" si="9"/>
        <v>181.3</v>
      </c>
      <c r="CI6" s="22">
        <f t="shared" si="9"/>
        <v>181.71</v>
      </c>
      <c r="CJ6" s="22">
        <f t="shared" si="9"/>
        <v>188.51</v>
      </c>
      <c r="CK6" s="21" t="str">
        <f>IF(CK7="","",IF(CK7="-","【-】","【"&amp;SUBSTITUTE(TEXT(CK7,"#,##0.00"),"-","△")&amp;"】"))</f>
        <v>【174.75】</v>
      </c>
      <c r="CL6" s="22">
        <f>IF(CL7="",NA(),CL7)</f>
        <v>50.86</v>
      </c>
      <c r="CM6" s="22">
        <f t="shared" ref="CM6:CU6" si="10">IF(CM7="",NA(),CM7)</f>
        <v>56.42</v>
      </c>
      <c r="CN6" s="22">
        <f t="shared" si="10"/>
        <v>58.82</v>
      </c>
      <c r="CO6" s="22">
        <f t="shared" si="10"/>
        <v>57.85</v>
      </c>
      <c r="CP6" s="22">
        <f t="shared" si="10"/>
        <v>54.73</v>
      </c>
      <c r="CQ6" s="22">
        <f t="shared" si="10"/>
        <v>55.03</v>
      </c>
      <c r="CR6" s="22">
        <f t="shared" si="10"/>
        <v>55.14</v>
      </c>
      <c r="CS6" s="22">
        <f t="shared" si="10"/>
        <v>55.89</v>
      </c>
      <c r="CT6" s="22">
        <f t="shared" si="10"/>
        <v>55.72</v>
      </c>
      <c r="CU6" s="22">
        <f t="shared" si="10"/>
        <v>55.31</v>
      </c>
      <c r="CV6" s="21" t="str">
        <f>IF(CV7="","",IF(CV7="-","【-】","【"&amp;SUBSTITUTE(TEXT(CV7,"#,##0.00"),"-","△")&amp;"】"))</f>
        <v>【59.97】</v>
      </c>
      <c r="CW6" s="22">
        <f>IF(CW7="",NA(),CW7)</f>
        <v>85.62</v>
      </c>
      <c r="CX6" s="22">
        <f t="shared" ref="CX6:DF6" si="11">IF(CX7="",NA(),CX7)</f>
        <v>81.62</v>
      </c>
      <c r="CY6" s="22">
        <f t="shared" si="11"/>
        <v>81.849999999999994</v>
      </c>
      <c r="CZ6" s="22">
        <f t="shared" si="11"/>
        <v>82.05</v>
      </c>
      <c r="DA6" s="22">
        <f t="shared" si="11"/>
        <v>85.1</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39.58</v>
      </c>
      <c r="DI6" s="22">
        <f t="shared" ref="DI6:DQ6" si="12">IF(DI7="",NA(),DI7)</f>
        <v>40.28</v>
      </c>
      <c r="DJ6" s="22">
        <f t="shared" si="12"/>
        <v>41.69</v>
      </c>
      <c r="DK6" s="22">
        <f t="shared" si="12"/>
        <v>42.53</v>
      </c>
      <c r="DL6" s="22">
        <f t="shared" si="12"/>
        <v>44.11</v>
      </c>
      <c r="DM6" s="22">
        <f t="shared" si="12"/>
        <v>48.87</v>
      </c>
      <c r="DN6" s="22">
        <f t="shared" si="12"/>
        <v>49.92</v>
      </c>
      <c r="DO6" s="22">
        <f t="shared" si="12"/>
        <v>50.63</v>
      </c>
      <c r="DP6" s="22">
        <f t="shared" si="12"/>
        <v>51.29</v>
      </c>
      <c r="DQ6" s="22">
        <f t="shared" si="12"/>
        <v>52.2</v>
      </c>
      <c r="DR6" s="21" t="str">
        <f>IF(DR7="","",IF(DR7="-","【-】","【"&amp;SUBSTITUTE(TEXT(DR7,"#,##0.00"),"-","△")&amp;"】"))</f>
        <v>【51.51】</v>
      </c>
      <c r="DS6" s="21">
        <f>IF(DS7="",NA(),DS7)</f>
        <v>0</v>
      </c>
      <c r="DT6" s="21">
        <f t="shared" ref="DT6:EB6" si="13">IF(DT7="",NA(),DT7)</f>
        <v>0</v>
      </c>
      <c r="DU6" s="21">
        <f t="shared" si="13"/>
        <v>0</v>
      </c>
      <c r="DV6" s="21">
        <f t="shared" si="13"/>
        <v>0</v>
      </c>
      <c r="DW6" s="21">
        <f t="shared" si="13"/>
        <v>0</v>
      </c>
      <c r="DX6" s="22">
        <f t="shared" si="13"/>
        <v>14.85</v>
      </c>
      <c r="DY6" s="22">
        <f t="shared" si="13"/>
        <v>16.88</v>
      </c>
      <c r="DZ6" s="22">
        <f t="shared" si="13"/>
        <v>18.28</v>
      </c>
      <c r="EA6" s="22">
        <f t="shared" si="13"/>
        <v>19.61</v>
      </c>
      <c r="EB6" s="22">
        <f t="shared" si="13"/>
        <v>20.73</v>
      </c>
      <c r="EC6" s="21" t="str">
        <f>IF(EC7="","",IF(EC7="-","【-】","【"&amp;SUBSTITUTE(TEXT(EC7,"#,##0.00"),"-","△")&amp;"】"))</f>
        <v>【23.75】</v>
      </c>
      <c r="ED6" s="22">
        <f>IF(ED7="",NA(),ED7)</f>
        <v>1.82</v>
      </c>
      <c r="EE6" s="22">
        <f t="shared" ref="EE6:EM6" si="14">IF(EE7="",NA(),EE7)</f>
        <v>1.61</v>
      </c>
      <c r="EF6" s="22">
        <f t="shared" si="14"/>
        <v>1.44</v>
      </c>
      <c r="EG6" s="22">
        <f t="shared" si="14"/>
        <v>1.46</v>
      </c>
      <c r="EH6" s="22">
        <f t="shared" si="14"/>
        <v>0.56999999999999995</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192147</v>
      </c>
      <c r="D7" s="24">
        <v>46</v>
      </c>
      <c r="E7" s="24">
        <v>1</v>
      </c>
      <c r="F7" s="24">
        <v>0</v>
      </c>
      <c r="G7" s="24">
        <v>1</v>
      </c>
      <c r="H7" s="24" t="s">
        <v>93</v>
      </c>
      <c r="I7" s="24" t="s">
        <v>94</v>
      </c>
      <c r="J7" s="24" t="s">
        <v>95</v>
      </c>
      <c r="K7" s="24" t="s">
        <v>96</v>
      </c>
      <c r="L7" s="24" t="s">
        <v>97</v>
      </c>
      <c r="M7" s="24" t="s">
        <v>98</v>
      </c>
      <c r="N7" s="25" t="s">
        <v>99</v>
      </c>
      <c r="O7" s="25">
        <v>39.06</v>
      </c>
      <c r="P7" s="25">
        <v>100</v>
      </c>
      <c r="Q7" s="25">
        <v>2313</v>
      </c>
      <c r="R7" s="25">
        <v>30802</v>
      </c>
      <c r="S7" s="25">
        <v>31.69</v>
      </c>
      <c r="T7" s="25">
        <v>971.98</v>
      </c>
      <c r="U7" s="25">
        <v>16558</v>
      </c>
      <c r="V7" s="25">
        <v>7.7</v>
      </c>
      <c r="W7" s="25">
        <v>2150.39</v>
      </c>
      <c r="X7" s="25">
        <v>108.47</v>
      </c>
      <c r="Y7" s="25">
        <v>111.59</v>
      </c>
      <c r="Z7" s="25">
        <v>111.49</v>
      </c>
      <c r="AA7" s="25">
        <v>113.44</v>
      </c>
      <c r="AB7" s="25">
        <v>107.17</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475.15</v>
      </c>
      <c r="AU7" s="25">
        <v>531.77</v>
      </c>
      <c r="AV7" s="25">
        <v>295.36</v>
      </c>
      <c r="AW7" s="25">
        <v>260.8</v>
      </c>
      <c r="AX7" s="25">
        <v>258.18</v>
      </c>
      <c r="AY7" s="25">
        <v>369.69</v>
      </c>
      <c r="AZ7" s="25">
        <v>379.08</v>
      </c>
      <c r="BA7" s="25">
        <v>367.55</v>
      </c>
      <c r="BB7" s="25">
        <v>378.56</v>
      </c>
      <c r="BC7" s="25">
        <v>364.46</v>
      </c>
      <c r="BD7" s="25">
        <v>252.29</v>
      </c>
      <c r="BE7" s="25">
        <v>1029.45</v>
      </c>
      <c r="BF7" s="25">
        <v>1088.68</v>
      </c>
      <c r="BG7" s="25">
        <v>1056.06</v>
      </c>
      <c r="BH7" s="25">
        <v>1063.23</v>
      </c>
      <c r="BI7" s="25">
        <v>1058.3699999999999</v>
      </c>
      <c r="BJ7" s="25">
        <v>402.99</v>
      </c>
      <c r="BK7" s="25">
        <v>398.98</v>
      </c>
      <c r="BL7" s="25">
        <v>418.68</v>
      </c>
      <c r="BM7" s="25">
        <v>395.68</v>
      </c>
      <c r="BN7" s="25">
        <v>403.72</v>
      </c>
      <c r="BO7" s="25">
        <v>268.07</v>
      </c>
      <c r="BP7" s="25">
        <v>98.94</v>
      </c>
      <c r="BQ7" s="25">
        <v>101.58</v>
      </c>
      <c r="BR7" s="25">
        <v>102.34</v>
      </c>
      <c r="BS7" s="25">
        <v>102.23</v>
      </c>
      <c r="BT7" s="25">
        <v>98</v>
      </c>
      <c r="BU7" s="25">
        <v>98.66</v>
      </c>
      <c r="BV7" s="25">
        <v>98.64</v>
      </c>
      <c r="BW7" s="25">
        <v>94.78</v>
      </c>
      <c r="BX7" s="25">
        <v>97.59</v>
      </c>
      <c r="BY7" s="25">
        <v>92.17</v>
      </c>
      <c r="BZ7" s="25">
        <v>97.47</v>
      </c>
      <c r="CA7" s="25">
        <v>135.82</v>
      </c>
      <c r="CB7" s="25">
        <v>130.88</v>
      </c>
      <c r="CC7" s="25">
        <v>128.74</v>
      </c>
      <c r="CD7" s="25">
        <v>129.16</v>
      </c>
      <c r="CE7" s="25">
        <v>135.37</v>
      </c>
      <c r="CF7" s="25">
        <v>178.59</v>
      </c>
      <c r="CG7" s="25">
        <v>178.92</v>
      </c>
      <c r="CH7" s="25">
        <v>181.3</v>
      </c>
      <c r="CI7" s="25">
        <v>181.71</v>
      </c>
      <c r="CJ7" s="25">
        <v>188.51</v>
      </c>
      <c r="CK7" s="25">
        <v>174.75</v>
      </c>
      <c r="CL7" s="25">
        <v>50.86</v>
      </c>
      <c r="CM7" s="25">
        <v>56.42</v>
      </c>
      <c r="CN7" s="25">
        <v>58.82</v>
      </c>
      <c r="CO7" s="25">
        <v>57.85</v>
      </c>
      <c r="CP7" s="25">
        <v>54.73</v>
      </c>
      <c r="CQ7" s="25">
        <v>55.03</v>
      </c>
      <c r="CR7" s="25">
        <v>55.14</v>
      </c>
      <c r="CS7" s="25">
        <v>55.89</v>
      </c>
      <c r="CT7" s="25">
        <v>55.72</v>
      </c>
      <c r="CU7" s="25">
        <v>55.31</v>
      </c>
      <c r="CV7" s="25">
        <v>59.97</v>
      </c>
      <c r="CW7" s="25">
        <v>85.62</v>
      </c>
      <c r="CX7" s="25">
        <v>81.62</v>
      </c>
      <c r="CY7" s="25">
        <v>81.849999999999994</v>
      </c>
      <c r="CZ7" s="25">
        <v>82.05</v>
      </c>
      <c r="DA7" s="25">
        <v>85.1</v>
      </c>
      <c r="DB7" s="25">
        <v>81.900000000000006</v>
      </c>
      <c r="DC7" s="25">
        <v>81.39</v>
      </c>
      <c r="DD7" s="25">
        <v>81.27</v>
      </c>
      <c r="DE7" s="25">
        <v>81.260000000000005</v>
      </c>
      <c r="DF7" s="25">
        <v>80.36</v>
      </c>
      <c r="DG7" s="25">
        <v>89.76</v>
      </c>
      <c r="DH7" s="25">
        <v>39.58</v>
      </c>
      <c r="DI7" s="25">
        <v>40.28</v>
      </c>
      <c r="DJ7" s="25">
        <v>41.69</v>
      </c>
      <c r="DK7" s="25">
        <v>42.53</v>
      </c>
      <c r="DL7" s="25">
        <v>44.11</v>
      </c>
      <c r="DM7" s="25">
        <v>48.87</v>
      </c>
      <c r="DN7" s="25">
        <v>49.92</v>
      </c>
      <c r="DO7" s="25">
        <v>50.63</v>
      </c>
      <c r="DP7" s="25">
        <v>51.29</v>
      </c>
      <c r="DQ7" s="25">
        <v>52.2</v>
      </c>
      <c r="DR7" s="25">
        <v>51.51</v>
      </c>
      <c r="DS7" s="25">
        <v>0</v>
      </c>
      <c r="DT7" s="25">
        <v>0</v>
      </c>
      <c r="DU7" s="25">
        <v>0</v>
      </c>
      <c r="DV7" s="25">
        <v>0</v>
      </c>
      <c r="DW7" s="25">
        <v>0</v>
      </c>
      <c r="DX7" s="25">
        <v>14.85</v>
      </c>
      <c r="DY7" s="25">
        <v>16.88</v>
      </c>
      <c r="DZ7" s="25">
        <v>18.28</v>
      </c>
      <c r="EA7" s="25">
        <v>19.61</v>
      </c>
      <c r="EB7" s="25">
        <v>20.73</v>
      </c>
      <c r="EC7" s="25">
        <v>23.75</v>
      </c>
      <c r="ED7" s="25">
        <v>1.82</v>
      </c>
      <c r="EE7" s="25">
        <v>1.61</v>
      </c>
      <c r="EF7" s="25">
        <v>1.44</v>
      </c>
      <c r="EG7" s="25">
        <v>1.46</v>
      </c>
      <c r="EH7" s="25">
        <v>0.56999999999999995</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2023-12-05T00:53:41Z</dcterms:created>
  <dcterms:modified xsi:type="dcterms:W3CDTF">2024-01-22T06:47:54Z</dcterms:modified>
  <cp:category/>
</cp:coreProperties>
</file>