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Q:\00229_市町村課\02\決算統計（公営企業）\R5\13★経営比較分析表★\01作成\03市町村等→山梨県\02石川\12 甲州市\1市→県\"/>
    </mc:Choice>
  </mc:AlternateContent>
  <xr:revisionPtr revIDLastSave="0" documentId="13_ncr:1_{B75B414D-CECF-4BFD-BC4D-A0E5887FD6E6}" xr6:coauthVersionLast="47" xr6:coauthVersionMax="47" xr10:uidLastSave="{00000000-0000-0000-0000-000000000000}"/>
  <workbookProtection workbookAlgorithmName="SHA-512" workbookHashValue="BmhikynNfLalQvJBkCsAWbp0cm9Dgl8mCJliHWOB+hMlA9FShx6wqYwTwJ6CL8y8p96hoHzNo8g7nX/d4pufRg==" workbookSaltValue="LCZpKOIIo7w3Zvku6tj02Q==" workbookSpinCount="100000" lockStructure="1"/>
  <bookViews>
    <workbookView xWindow="-108" yWindow="-108" windowWidth="23256" windowHeight="12456"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BB10" i="4" s="1"/>
  <c r="W6" i="5"/>
  <c r="AT10" i="4" s="1"/>
  <c r="V6" i="5"/>
  <c r="AL10" i="4" s="1"/>
  <c r="U6" i="5"/>
  <c r="T6" i="5"/>
  <c r="S6" i="5"/>
  <c r="AL8" i="4" s="1"/>
  <c r="R6" i="5"/>
  <c r="Q6" i="5"/>
  <c r="P6" i="5"/>
  <c r="O6" i="5"/>
  <c r="N6" i="5"/>
  <c r="M6" i="5"/>
  <c r="AD8" i="4" s="1"/>
  <c r="L6" i="5"/>
  <c r="W8" i="4" s="1"/>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K85" i="4"/>
  <c r="J85" i="4"/>
  <c r="AD10" i="4"/>
  <c r="W10" i="4"/>
  <c r="P10" i="4"/>
  <c r="I10" i="4"/>
  <c r="B10" i="4"/>
  <c r="BB8" i="4"/>
  <c r="AT8" i="4"/>
</calcChain>
</file>

<file path=xl/sharedStrings.xml><?xml version="1.0" encoding="utf-8"?>
<sst xmlns="http://schemas.openxmlformats.org/spreadsheetml/2006/main" count="275" uniqueCount="117">
  <si>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</si>
  <si>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</si>
  <si>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</si>
  <si>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</si>
  <si>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</si>
  <si>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</si>
  <si>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</si>
  <si>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</si>
  <si>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</si>
  <si>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</si>
  <si>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</si>
  <si>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</si>
  <si>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</si>
  <si>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</si>
  <si>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</si>
  <si>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</si>
  <si>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</si>
  <si>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</si>
  <si>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</si>
  <si>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</si>
  <si>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</si>
  <si>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</si>
  <si>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</si>
  <si>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</si>
  <si>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</si>
  <si>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</si>
  <si>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</si>
  <si>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</si>
  <si>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</si>
  <si>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</si>
  <si>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</si>
  <si>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</si>
  <si>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</si>
  <si>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</si>
  <si>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</si>
  <si>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</si>
  <si>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</si>
  <si>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</si>
  <si>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</si>
  <si>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</si>
  <si>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</si>
  <si>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</si>
  <si>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</si>
  <si>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</si>
  <si>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</si>
  <si>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</si>
  <si>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</si>
  <si>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</si>
  <si>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</si>
  <si>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</si>
  <si>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</si>
  <si>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</si>
  <si>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</si>
  <si>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</si>
  <si>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</si>
  <si>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</si>
  <si>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</si>
  <si>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</si>
  <si>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</si>
  <si>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</si>
  <si>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</si>
  <si>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</si>
  <si>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</si>
  <si>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</si>
  <si>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</si>
  <si>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</si>
  <si>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</si>
  <si>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</si>
  <si>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</si>
  <si>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</si>
  <si>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</si>
  <si>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</si>
  <si>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</si>
  <si>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</si>
  <si>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</si>
  <si>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</si>
  <si>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</si>
  <si>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</si>
  <si>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</si>
  <si>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</si>
  <si>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</si>
  <si>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</si>
  <si>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</si>
  <si>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</si>
  <si>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</si>
  <si>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</si>
  <si>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</si>
  <si>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</si>
  <si>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</si>
  <si>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</si>
  <si>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</si>
  <si>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</si>
  <si>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</si>
  <si>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</si>
  <si>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</si>
  <si>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</si>
  <si>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甲州市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</si>
  <si>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</si>
  <si>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</si>
  <si>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</si>
  <si>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</si>
  <si>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</si>
  <si>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</si>
  <si>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</si>
  <si>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</si>
  <si>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</si>
  <si>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</si>
  <si>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</si>
  <si>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</si>
  <si>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</si>
  <si>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</si>
  <si>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</si>
  <si>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</si>
  <si>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</si>
  <si>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特定環境保全公共下水道事業は令和2年度から公営企業会計に移行し会計処理を行っている。
①経常収支比率は、ほぼ100％であり、使用料収入や一般会計からの繰入金で維持管理費や支払利息等の費用を賄えている。②累積欠損金比率は0％であり累積欠損金は生じていない。③流動比率は100％を大きく下回っており、類似団体と比較してもかなり低い。しかし、流動負債の大部分を建設改良に充てるための企業債が占めており、使用料収入や一般会計繰入金等の原資により計画的な償還を予定している。④企業債残高対事業規模比率は、類似団体と比較し低水準である。施設更新の段階を迎えておらず、投資規模の縮小が影響していると考えられる。⑤経費回収率は100％を下回っており、使用料収入のみでは汚水処理費用を賄えていない。令和3年度に使用料の改定を行ったところであるが、自主的な経営を目指し、引き続き料金改定の検討、経費削減に努めていく。⑥汚水処理原価について、類似団体と比較し高い。接続率はほぼ達成しており人口減少の中、有収水量の向上は見込めないため経費の節減を進めていく必要がある。⑦施設利用率は類似団体と比較しても低く、遊休状態になっている。大和浄化センターの耐用年数を踏まえ、今後の見通しを検討する必要がある。⑧水洗化率は、類似団体と比較すると高く、水質保全の観点からも大和浄化センターのある大和地区の特定地域生活排水処理事業とあわせると100％に近い値となっているため、問題ないと考える。</t>
    <rPh sb="399" eb="405">
      <t>オスイショリゲンカ</t>
    </rPh>
    <rPh sb="410" eb="414">
      <t>ルイジダンタイ</t>
    </rPh>
    <rPh sb="415" eb="417">
      <t>ヒカク</t>
    </rPh>
    <rPh sb="418" eb="419">
      <t>タカ</t>
    </rPh>
    <rPh sb="433" eb="437">
      <t>ジンコウゲンショウ</t>
    </rPh>
    <rPh sb="438" eb="439">
      <t>ナカ</t>
    </rPh>
    <rPh sb="521" eb="523">
      <t>コンゴ</t>
    </rPh>
    <rPh sb="524" eb="526">
      <t>ミトオ</t>
    </rPh>
    <rPh sb="545" eb="549">
      <t>ルイジダンタイ</t>
    </rPh>
    <rPh sb="550" eb="552">
      <t>ヒカク</t>
    </rPh>
    <rPh sb="555" eb="556">
      <t>タカ</t>
    </rPh>
    <rPh sb="558" eb="562">
      <t>スイシツホゼン</t>
    </rPh>
    <rPh sb="563" eb="565">
      <t>カンテン</t>
    </rPh>
    <rPh sb="568" eb="572">
      <t>ヤマトジョウカ</t>
    </rPh>
    <rPh sb="579" eb="581">
      <t>ヤマト</t>
    </rPh>
    <rPh sb="581" eb="583">
      <t>チク</t>
    </rPh>
    <rPh sb="584" eb="586">
      <t>トクテイ</t>
    </rPh>
    <rPh sb="586" eb="588">
      <t>チイキ</t>
    </rPh>
    <rPh sb="588" eb="590">
      <t>セイカツ</t>
    </rPh>
    <rPh sb="590" eb="592">
      <t>ハイスイ</t>
    </rPh>
    <rPh sb="592" eb="594">
      <t>ショリ</t>
    </rPh>
    <phoneticPr fontId="4"/>
  </si>
  <si>
    <t>①有形固定資産減価償却費率は、類似団体と比較して低い。管渠施設については、直ちに改築・更新が必要な時期ではない。大和浄化センターについては令和3年度に耐震工事を完了した。今後の老朽化対策については、ストックマネジメント計画を策定するなかで、優先順位をつけ計画的に改築・更新工事を行っていく必要がある。
②管渠老朽化率は、法定耐用年数を超えた管渠延長がないため0％である。
③管渠改善率は、当該年度に更新した管渠延長がないため0％である。</t>
    <phoneticPr fontId="4"/>
  </si>
  <si>
    <t>公営企業会計に移行したことで、資産状況や経営状況を的確に把握することが可能となった。
経常収支比率は100％であり、累積欠損金は発生しておらず、経営の健全性は良好な状態にある。また、計画区域内における下水道整備済みで、企業債残高対事業規模比率は類似団体以下であり、水洗化率は高い。しかし、施設利用率が低いため、汚水処理原価が類似団体と比較して高くなり、経費回収率が賄えていない。
管渠施設や処理施設の老朽化対策については、ストックマネジメント計画に基づき優先順位をつけ計画性をもって最小投資による最大成果を目指していく。経営の健全性・効率性については、経費節減はもちろんのこと、令和3年度に料金改定を行い、今後についても経営戦略に基づき、引き続き経営基盤の強化と財政マネジメントの向上に取り組んでいく。</t>
    <rPh sb="91" eb="95">
      <t>ケイカククイキ</t>
    </rPh>
    <rPh sb="95" eb="96">
      <t>ナイ</t>
    </rPh>
    <rPh sb="100" eb="103">
      <t>ゲスイドウ</t>
    </rPh>
    <rPh sb="103" eb="105">
      <t>セイビ</t>
    </rPh>
    <rPh sb="105" eb="106">
      <t>ス</t>
    </rPh>
    <rPh sb="132" eb="136">
      <t>スイセンカリツ</t>
    </rPh>
    <rPh sb="137" eb="138">
      <t>タカ</t>
    </rPh>
    <rPh sb="144" eb="149">
      <t>シセツリヨウリツ</t>
    </rPh>
    <rPh sb="150" eb="151">
      <t>ヒク</t>
    </rPh>
    <rPh sb="155" eb="159">
      <t>オスイショリ</t>
    </rPh>
    <rPh sb="159" eb="161">
      <t>ゲンカ</t>
    </rPh>
    <rPh sb="162" eb="166">
      <t>ルイジダンタイ</t>
    </rPh>
    <rPh sb="167" eb="169">
      <t>ヒカク</t>
    </rPh>
    <rPh sb="171" eb="172">
      <t>タカ</t>
    </rPh>
    <rPh sb="176" eb="181">
      <t>ケイヒカイシュウリツ</t>
    </rPh>
    <rPh sb="182" eb="183">
      <t>マカナ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</si>
</sst>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FE67-4B71-8A7F-788DFD89D4EE}"/>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0.39</c:v>
                </c:pt>
                <c:pt idx="3">
                  <c:v>0.1</c:v>
                </c:pt>
                <c:pt idx="4">
                  <c:v>0.08</c:v>
                </c:pt>
              </c:numCache>
            </c:numRef>
          </c:val>
          <c:smooth val="0"/>
          <c:extLst>
            <c:ext xmlns:c16="http://schemas.microsoft.com/office/drawing/2014/chart" uri="{C3380CC4-5D6E-409C-BE32-E72D297353CC}">
              <c16:uniqueId val="{00000001-FE67-4B71-8A7F-788DFD89D4EE}"/>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24.5</c:v>
                </c:pt>
                <c:pt idx="3">
                  <c:v>23.67</c:v>
                </c:pt>
                <c:pt idx="4">
                  <c:v>22.42</c:v>
                </c:pt>
              </c:numCache>
            </c:numRef>
          </c:val>
          <c:extLst>
            <c:ext xmlns:c16="http://schemas.microsoft.com/office/drawing/2014/chart" uri="{C3380CC4-5D6E-409C-BE32-E72D297353CC}">
              <c16:uniqueId val="{00000000-6F7A-463D-85A3-C93FFABE2783}"/>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42.4</c:v>
                </c:pt>
                <c:pt idx="3">
                  <c:v>42.28</c:v>
                </c:pt>
                <c:pt idx="4">
                  <c:v>41.06</c:v>
                </c:pt>
              </c:numCache>
            </c:numRef>
          </c:val>
          <c:smooth val="0"/>
          <c:extLst>
            <c:ext xmlns:c16="http://schemas.microsoft.com/office/drawing/2014/chart" uri="{C3380CC4-5D6E-409C-BE32-E72D297353CC}">
              <c16:uniqueId val="{00000001-6F7A-463D-85A3-C93FFABE2783}"/>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96.86</c:v>
                </c:pt>
                <c:pt idx="3">
                  <c:v>97.01</c:v>
                </c:pt>
                <c:pt idx="4">
                  <c:v>97.05</c:v>
                </c:pt>
              </c:numCache>
            </c:numRef>
          </c:val>
          <c:extLst>
            <c:ext xmlns:c16="http://schemas.microsoft.com/office/drawing/2014/chart" uri="{C3380CC4-5D6E-409C-BE32-E72D297353CC}">
              <c16:uniqueId val="{00000000-5501-4ECE-99AA-721A88F888A1}"/>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84.19</c:v>
                </c:pt>
                <c:pt idx="3">
                  <c:v>84.34</c:v>
                </c:pt>
                <c:pt idx="4">
                  <c:v>84.34</c:v>
                </c:pt>
              </c:numCache>
            </c:numRef>
          </c:val>
          <c:smooth val="0"/>
          <c:extLst>
            <c:ext xmlns:c16="http://schemas.microsoft.com/office/drawing/2014/chart" uri="{C3380CC4-5D6E-409C-BE32-E72D297353CC}">
              <c16:uniqueId val="{00000001-5501-4ECE-99AA-721A88F888A1}"/>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100.18</c:v>
                </c:pt>
                <c:pt idx="3">
                  <c:v>100</c:v>
                </c:pt>
                <c:pt idx="4">
                  <c:v>100</c:v>
                </c:pt>
              </c:numCache>
            </c:numRef>
          </c:val>
          <c:extLst>
            <c:ext xmlns:c16="http://schemas.microsoft.com/office/drawing/2014/chart" uri="{C3380CC4-5D6E-409C-BE32-E72D297353CC}">
              <c16:uniqueId val="{00000000-89B9-4EBF-AF55-F977AA4D4D8E}"/>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105.78</c:v>
                </c:pt>
                <c:pt idx="3">
                  <c:v>106.09</c:v>
                </c:pt>
                <c:pt idx="4">
                  <c:v>106.44</c:v>
                </c:pt>
              </c:numCache>
            </c:numRef>
          </c:val>
          <c:smooth val="0"/>
          <c:extLst>
            <c:ext xmlns:c16="http://schemas.microsoft.com/office/drawing/2014/chart" uri="{C3380CC4-5D6E-409C-BE32-E72D297353CC}">
              <c16:uniqueId val="{00000001-89B9-4EBF-AF55-F977AA4D4D8E}"/>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6.73</c:v>
                </c:pt>
                <c:pt idx="3">
                  <c:v>10.9</c:v>
                </c:pt>
                <c:pt idx="4">
                  <c:v>14.11</c:v>
                </c:pt>
              </c:numCache>
            </c:numRef>
          </c:val>
          <c:extLst>
            <c:ext xmlns:c16="http://schemas.microsoft.com/office/drawing/2014/chart" uri="{C3380CC4-5D6E-409C-BE32-E72D297353CC}">
              <c16:uniqueId val="{00000000-4A4A-47F6-8ECE-2752488FE86E}"/>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21.36</c:v>
                </c:pt>
                <c:pt idx="3">
                  <c:v>22.79</c:v>
                </c:pt>
                <c:pt idx="4">
                  <c:v>24.8</c:v>
                </c:pt>
              </c:numCache>
            </c:numRef>
          </c:val>
          <c:smooth val="0"/>
          <c:extLst>
            <c:ext xmlns:c16="http://schemas.microsoft.com/office/drawing/2014/chart" uri="{C3380CC4-5D6E-409C-BE32-E72D297353CC}">
              <c16:uniqueId val="{00000001-4A4A-47F6-8ECE-2752488FE86E}"/>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7598-4BA4-A24A-413E4DA1AEB8}"/>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0.01</c:v>
                </c:pt>
                <c:pt idx="3">
                  <c:v>0.01</c:v>
                </c:pt>
                <c:pt idx="4">
                  <c:v>0.02</c:v>
                </c:pt>
              </c:numCache>
            </c:numRef>
          </c:val>
          <c:smooth val="0"/>
          <c:extLst>
            <c:ext xmlns:c16="http://schemas.microsoft.com/office/drawing/2014/chart" uri="{C3380CC4-5D6E-409C-BE32-E72D297353CC}">
              <c16:uniqueId val="{00000001-7598-4BA4-A24A-413E4DA1AEB8}"/>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6FE9-4B23-B4E1-2D52153A7A78}"/>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63.96</c:v>
                </c:pt>
                <c:pt idx="3">
                  <c:v>69.42</c:v>
                </c:pt>
                <c:pt idx="4">
                  <c:v>72.86</c:v>
                </c:pt>
              </c:numCache>
            </c:numRef>
          </c:val>
          <c:smooth val="0"/>
          <c:extLst>
            <c:ext xmlns:c16="http://schemas.microsoft.com/office/drawing/2014/chart" uri="{C3380CC4-5D6E-409C-BE32-E72D297353CC}">
              <c16:uniqueId val="{00000001-6FE9-4B23-B4E1-2D52153A7A78}"/>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4.95</c:v>
                </c:pt>
                <c:pt idx="3">
                  <c:v>5.62</c:v>
                </c:pt>
                <c:pt idx="4">
                  <c:v>10.119999999999999</c:v>
                </c:pt>
              </c:numCache>
            </c:numRef>
          </c:val>
          <c:extLst>
            <c:ext xmlns:c16="http://schemas.microsoft.com/office/drawing/2014/chart" uri="{C3380CC4-5D6E-409C-BE32-E72D297353CC}">
              <c16:uniqueId val="{00000000-2E50-4B3B-B08A-1747A4C8398C}"/>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44.24</c:v>
                </c:pt>
                <c:pt idx="3">
                  <c:v>43.07</c:v>
                </c:pt>
                <c:pt idx="4">
                  <c:v>45.42</c:v>
                </c:pt>
              </c:numCache>
            </c:numRef>
          </c:val>
          <c:smooth val="0"/>
          <c:extLst>
            <c:ext xmlns:c16="http://schemas.microsoft.com/office/drawing/2014/chart" uri="{C3380CC4-5D6E-409C-BE32-E72D297353CC}">
              <c16:uniqueId val="{00000001-2E50-4B3B-B08A-1747A4C8398C}"/>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395.61</c:v>
                </c:pt>
                <c:pt idx="3">
                  <c:v>593.82000000000005</c:v>
                </c:pt>
                <c:pt idx="4">
                  <c:v>352.74</c:v>
                </c:pt>
              </c:numCache>
            </c:numRef>
          </c:val>
          <c:extLst>
            <c:ext xmlns:c16="http://schemas.microsoft.com/office/drawing/2014/chart" uri="{C3380CC4-5D6E-409C-BE32-E72D297353CC}">
              <c16:uniqueId val="{00000000-6D32-46B9-A30A-84F15840C875}"/>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1258.43</c:v>
                </c:pt>
                <c:pt idx="3">
                  <c:v>1163.75</c:v>
                </c:pt>
                <c:pt idx="4">
                  <c:v>1195.47</c:v>
                </c:pt>
              </c:numCache>
            </c:numRef>
          </c:val>
          <c:smooth val="0"/>
          <c:extLst>
            <c:ext xmlns:c16="http://schemas.microsoft.com/office/drawing/2014/chart" uri="{C3380CC4-5D6E-409C-BE32-E72D297353CC}">
              <c16:uniqueId val="{00000001-6D32-46B9-A30A-84F15840C875}"/>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72.19</c:v>
                </c:pt>
                <c:pt idx="3">
                  <c:v>49.31</c:v>
                </c:pt>
                <c:pt idx="4">
                  <c:v>53.98</c:v>
                </c:pt>
              </c:numCache>
            </c:numRef>
          </c:val>
          <c:extLst>
            <c:ext xmlns:c16="http://schemas.microsoft.com/office/drawing/2014/chart" uri="{C3380CC4-5D6E-409C-BE32-E72D297353CC}">
              <c16:uniqueId val="{00000000-A154-4807-BE26-372C82815D72}"/>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73.36</c:v>
                </c:pt>
                <c:pt idx="3">
                  <c:v>72.599999999999994</c:v>
                </c:pt>
                <c:pt idx="4">
                  <c:v>69.430000000000007</c:v>
                </c:pt>
              </c:numCache>
            </c:numRef>
          </c:val>
          <c:smooth val="0"/>
          <c:extLst>
            <c:ext xmlns:c16="http://schemas.microsoft.com/office/drawing/2014/chart" uri="{C3380CC4-5D6E-409C-BE32-E72D297353CC}">
              <c16:uniqueId val="{00000001-A154-4807-BE26-372C82815D72}"/>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175.56</c:v>
                </c:pt>
                <c:pt idx="3">
                  <c:v>289.10000000000002</c:v>
                </c:pt>
                <c:pt idx="4">
                  <c:v>278.7</c:v>
                </c:pt>
              </c:numCache>
            </c:numRef>
          </c:val>
          <c:extLst>
            <c:ext xmlns:c16="http://schemas.microsoft.com/office/drawing/2014/chart" uri="{C3380CC4-5D6E-409C-BE32-E72D297353CC}">
              <c16:uniqueId val="{00000000-B157-486D-BD64-CF21D05A1052}"/>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224.88</c:v>
                </c:pt>
                <c:pt idx="3">
                  <c:v>228.64</c:v>
                </c:pt>
                <c:pt idx="4">
                  <c:v>239.46</c:v>
                </c:pt>
              </c:numCache>
            </c:numRef>
          </c:val>
          <c:smooth val="0"/>
          <c:extLst>
            <c:ext xmlns:c16="http://schemas.microsoft.com/office/drawing/2014/chart" uri="{C3380CC4-5D6E-409C-BE32-E72D297353CC}">
              <c16:uniqueId val="{00000001-B157-486D-BD64-CF21D05A1052}"/>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【104.54】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【44.25】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【1,182.11】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【42.22】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【220.62】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【28.00】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43" zoomScale="70" zoomScaleNormal="70" workbookViewId="0">
      <selection activeCell="BL16" sqref="BL16:BZ44"/>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2">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2">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0" t="str">
        <f>データ!H6</f>
        <v>山梨県　甲州市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2">
      <c r="A8" s="2"/>
      <c r="B8" s="40" t="str">
        <f>データ!I6</f>
        <v>法適用</v>
      </c>
      <c r="C8" s="40"/>
      <c r="D8" s="40"/>
      <c r="E8" s="40"/>
      <c r="F8" s="40"/>
      <c r="G8" s="40"/>
      <c r="H8" s="40"/>
      <c r="I8" s="40" t="str">
        <f>データ!J6</f>
        <v>下水道事業</v>
      </c>
      <c r="J8" s="40"/>
      <c r="K8" s="40"/>
      <c r="L8" s="40"/>
      <c r="M8" s="40"/>
      <c r="N8" s="40"/>
      <c r="O8" s="40"/>
      <c r="P8" s="40" t="str">
        <f>データ!K6</f>
        <v>特定環境保全公共下水道</v>
      </c>
      <c r="Q8" s="40"/>
      <c r="R8" s="40"/>
      <c r="S8" s="40"/>
      <c r="T8" s="40"/>
      <c r="U8" s="40"/>
      <c r="V8" s="40"/>
      <c r="W8" s="40" t="str">
        <f>データ!L6</f>
        <v>D2</v>
      </c>
      <c r="X8" s="40"/>
      <c r="Y8" s="40"/>
      <c r="Z8" s="40"/>
      <c r="AA8" s="40"/>
      <c r="AB8" s="40"/>
      <c r="AC8" s="40"/>
      <c r="AD8" s="41" t="str">
        <f>データ!$M$6</f>
        <v>非設置</v>
      </c>
      <c r="AE8" s="41"/>
      <c r="AF8" s="41"/>
      <c r="AG8" s="41"/>
      <c r="AH8" s="41"/>
      <c r="AI8" s="41"/>
      <c r="AJ8" s="41"/>
      <c r="AK8" s="3"/>
      <c r="AL8" s="42">
        <f>データ!S6</f>
        <v>29925</v>
      </c>
      <c r="AM8" s="42"/>
      <c r="AN8" s="42"/>
      <c r="AO8" s="42"/>
      <c r="AP8" s="42"/>
      <c r="AQ8" s="42"/>
      <c r="AR8" s="42"/>
      <c r="AS8" s="42"/>
      <c r="AT8" s="35">
        <f>データ!T6</f>
        <v>264.11</v>
      </c>
      <c r="AU8" s="35"/>
      <c r="AV8" s="35"/>
      <c r="AW8" s="35"/>
      <c r="AX8" s="35"/>
      <c r="AY8" s="35"/>
      <c r="AZ8" s="35"/>
      <c r="BA8" s="35"/>
      <c r="BB8" s="35">
        <f>データ!U6</f>
        <v>113.31</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2">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2">
      <c r="A10" s="2"/>
      <c r="B10" s="35" t="str">
        <f>データ!N6</f>
        <v>-</v>
      </c>
      <c r="C10" s="35"/>
      <c r="D10" s="35"/>
      <c r="E10" s="35"/>
      <c r="F10" s="35"/>
      <c r="G10" s="35"/>
      <c r="H10" s="35"/>
      <c r="I10" s="35">
        <f>データ!O6</f>
        <v>70.39</v>
      </c>
      <c r="J10" s="35"/>
      <c r="K10" s="35"/>
      <c r="L10" s="35"/>
      <c r="M10" s="35"/>
      <c r="N10" s="35"/>
      <c r="O10" s="35"/>
      <c r="P10" s="35">
        <f>データ!P6</f>
        <v>3.07</v>
      </c>
      <c r="Q10" s="35"/>
      <c r="R10" s="35"/>
      <c r="S10" s="35"/>
      <c r="T10" s="35"/>
      <c r="U10" s="35"/>
      <c r="V10" s="35"/>
      <c r="W10" s="35">
        <f>データ!Q6</f>
        <v>100</v>
      </c>
      <c r="X10" s="35"/>
      <c r="Y10" s="35"/>
      <c r="Z10" s="35"/>
      <c r="AA10" s="35"/>
      <c r="AB10" s="35"/>
      <c r="AC10" s="35"/>
      <c r="AD10" s="42">
        <f>データ!R6</f>
        <v>2712</v>
      </c>
      <c r="AE10" s="42"/>
      <c r="AF10" s="42"/>
      <c r="AG10" s="42"/>
      <c r="AH10" s="42"/>
      <c r="AI10" s="42"/>
      <c r="AJ10" s="42"/>
      <c r="AK10" s="2"/>
      <c r="AL10" s="42">
        <f>データ!V6</f>
        <v>915</v>
      </c>
      <c r="AM10" s="42"/>
      <c r="AN10" s="42"/>
      <c r="AO10" s="42"/>
      <c r="AP10" s="42"/>
      <c r="AQ10" s="42"/>
      <c r="AR10" s="42"/>
      <c r="AS10" s="42"/>
      <c r="AT10" s="35">
        <f>データ!W6</f>
        <v>0.47</v>
      </c>
      <c r="AU10" s="35"/>
      <c r="AV10" s="35"/>
      <c r="AW10" s="35"/>
      <c r="AX10" s="35"/>
      <c r="AY10" s="35"/>
      <c r="AZ10" s="35"/>
      <c r="BA10" s="35"/>
      <c r="BB10" s="35">
        <f>データ!X6</f>
        <v>1946.81</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2">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2">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0" t="s">
        <v>114</v>
      </c>
      <c r="BM16" s="81"/>
      <c r="BN16" s="81"/>
      <c r="BO16" s="81"/>
      <c r="BP16" s="81"/>
      <c r="BQ16" s="81"/>
      <c r="BR16" s="81"/>
      <c r="BS16" s="81"/>
      <c r="BT16" s="81"/>
      <c r="BU16" s="81"/>
      <c r="BV16" s="81"/>
      <c r="BW16" s="81"/>
      <c r="BX16" s="81"/>
      <c r="BY16" s="81"/>
      <c r="BZ16" s="82"/>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0"/>
      <c r="BM17" s="81"/>
      <c r="BN17" s="81"/>
      <c r="BO17" s="81"/>
      <c r="BP17" s="81"/>
      <c r="BQ17" s="81"/>
      <c r="BR17" s="81"/>
      <c r="BS17" s="81"/>
      <c r="BT17" s="81"/>
      <c r="BU17" s="81"/>
      <c r="BV17" s="81"/>
      <c r="BW17" s="81"/>
      <c r="BX17" s="81"/>
      <c r="BY17" s="81"/>
      <c r="BZ17" s="82"/>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0"/>
      <c r="BM18" s="81"/>
      <c r="BN18" s="81"/>
      <c r="BO18" s="81"/>
      <c r="BP18" s="81"/>
      <c r="BQ18" s="81"/>
      <c r="BR18" s="81"/>
      <c r="BS18" s="81"/>
      <c r="BT18" s="81"/>
      <c r="BU18" s="81"/>
      <c r="BV18" s="81"/>
      <c r="BW18" s="81"/>
      <c r="BX18" s="81"/>
      <c r="BY18" s="81"/>
      <c r="BZ18" s="82"/>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0"/>
      <c r="BM19" s="81"/>
      <c r="BN19" s="81"/>
      <c r="BO19" s="81"/>
      <c r="BP19" s="81"/>
      <c r="BQ19" s="81"/>
      <c r="BR19" s="81"/>
      <c r="BS19" s="81"/>
      <c r="BT19" s="81"/>
      <c r="BU19" s="81"/>
      <c r="BV19" s="81"/>
      <c r="BW19" s="81"/>
      <c r="BX19" s="81"/>
      <c r="BY19" s="81"/>
      <c r="BZ19" s="82"/>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0"/>
      <c r="BM20" s="81"/>
      <c r="BN20" s="81"/>
      <c r="BO20" s="81"/>
      <c r="BP20" s="81"/>
      <c r="BQ20" s="81"/>
      <c r="BR20" s="81"/>
      <c r="BS20" s="81"/>
      <c r="BT20" s="81"/>
      <c r="BU20" s="81"/>
      <c r="BV20" s="81"/>
      <c r="BW20" s="81"/>
      <c r="BX20" s="81"/>
      <c r="BY20" s="81"/>
      <c r="BZ20" s="82"/>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0"/>
      <c r="BM21" s="81"/>
      <c r="BN21" s="81"/>
      <c r="BO21" s="81"/>
      <c r="BP21" s="81"/>
      <c r="BQ21" s="81"/>
      <c r="BR21" s="81"/>
      <c r="BS21" s="81"/>
      <c r="BT21" s="81"/>
      <c r="BU21" s="81"/>
      <c r="BV21" s="81"/>
      <c r="BW21" s="81"/>
      <c r="BX21" s="81"/>
      <c r="BY21" s="81"/>
      <c r="BZ21" s="82"/>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0"/>
      <c r="BM22" s="81"/>
      <c r="BN22" s="81"/>
      <c r="BO22" s="81"/>
      <c r="BP22" s="81"/>
      <c r="BQ22" s="81"/>
      <c r="BR22" s="81"/>
      <c r="BS22" s="81"/>
      <c r="BT22" s="81"/>
      <c r="BU22" s="81"/>
      <c r="BV22" s="81"/>
      <c r="BW22" s="81"/>
      <c r="BX22" s="81"/>
      <c r="BY22" s="81"/>
      <c r="BZ22" s="82"/>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0"/>
      <c r="BM23" s="81"/>
      <c r="BN23" s="81"/>
      <c r="BO23" s="81"/>
      <c r="BP23" s="81"/>
      <c r="BQ23" s="81"/>
      <c r="BR23" s="81"/>
      <c r="BS23" s="81"/>
      <c r="BT23" s="81"/>
      <c r="BU23" s="81"/>
      <c r="BV23" s="81"/>
      <c r="BW23" s="81"/>
      <c r="BX23" s="81"/>
      <c r="BY23" s="81"/>
      <c r="BZ23" s="82"/>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0"/>
      <c r="BM24" s="81"/>
      <c r="BN24" s="81"/>
      <c r="BO24" s="81"/>
      <c r="BP24" s="81"/>
      <c r="BQ24" s="81"/>
      <c r="BR24" s="81"/>
      <c r="BS24" s="81"/>
      <c r="BT24" s="81"/>
      <c r="BU24" s="81"/>
      <c r="BV24" s="81"/>
      <c r="BW24" s="81"/>
      <c r="BX24" s="81"/>
      <c r="BY24" s="81"/>
      <c r="BZ24" s="82"/>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0"/>
      <c r="BM25" s="81"/>
      <c r="BN25" s="81"/>
      <c r="BO25" s="81"/>
      <c r="BP25" s="81"/>
      <c r="BQ25" s="81"/>
      <c r="BR25" s="81"/>
      <c r="BS25" s="81"/>
      <c r="BT25" s="81"/>
      <c r="BU25" s="81"/>
      <c r="BV25" s="81"/>
      <c r="BW25" s="81"/>
      <c r="BX25" s="81"/>
      <c r="BY25" s="81"/>
      <c r="BZ25" s="82"/>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0"/>
      <c r="BM26" s="81"/>
      <c r="BN26" s="81"/>
      <c r="BO26" s="81"/>
      <c r="BP26" s="81"/>
      <c r="BQ26" s="81"/>
      <c r="BR26" s="81"/>
      <c r="BS26" s="81"/>
      <c r="BT26" s="81"/>
      <c r="BU26" s="81"/>
      <c r="BV26" s="81"/>
      <c r="BW26" s="81"/>
      <c r="BX26" s="81"/>
      <c r="BY26" s="81"/>
      <c r="BZ26" s="82"/>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0"/>
      <c r="BM27" s="81"/>
      <c r="BN27" s="81"/>
      <c r="BO27" s="81"/>
      <c r="BP27" s="81"/>
      <c r="BQ27" s="81"/>
      <c r="BR27" s="81"/>
      <c r="BS27" s="81"/>
      <c r="BT27" s="81"/>
      <c r="BU27" s="81"/>
      <c r="BV27" s="81"/>
      <c r="BW27" s="81"/>
      <c r="BX27" s="81"/>
      <c r="BY27" s="81"/>
      <c r="BZ27" s="82"/>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0"/>
      <c r="BM28" s="81"/>
      <c r="BN28" s="81"/>
      <c r="BO28" s="81"/>
      <c r="BP28" s="81"/>
      <c r="BQ28" s="81"/>
      <c r="BR28" s="81"/>
      <c r="BS28" s="81"/>
      <c r="BT28" s="81"/>
      <c r="BU28" s="81"/>
      <c r="BV28" s="81"/>
      <c r="BW28" s="81"/>
      <c r="BX28" s="81"/>
      <c r="BY28" s="81"/>
      <c r="BZ28" s="82"/>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0"/>
      <c r="BM29" s="81"/>
      <c r="BN29" s="81"/>
      <c r="BO29" s="81"/>
      <c r="BP29" s="81"/>
      <c r="BQ29" s="81"/>
      <c r="BR29" s="81"/>
      <c r="BS29" s="81"/>
      <c r="BT29" s="81"/>
      <c r="BU29" s="81"/>
      <c r="BV29" s="81"/>
      <c r="BW29" s="81"/>
      <c r="BX29" s="81"/>
      <c r="BY29" s="81"/>
      <c r="BZ29" s="82"/>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0"/>
      <c r="BM30" s="81"/>
      <c r="BN30" s="81"/>
      <c r="BO30" s="81"/>
      <c r="BP30" s="81"/>
      <c r="BQ30" s="81"/>
      <c r="BR30" s="81"/>
      <c r="BS30" s="81"/>
      <c r="BT30" s="81"/>
      <c r="BU30" s="81"/>
      <c r="BV30" s="81"/>
      <c r="BW30" s="81"/>
      <c r="BX30" s="81"/>
      <c r="BY30" s="81"/>
      <c r="BZ30" s="82"/>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0"/>
      <c r="BM31" s="81"/>
      <c r="BN31" s="81"/>
      <c r="BO31" s="81"/>
      <c r="BP31" s="81"/>
      <c r="BQ31" s="81"/>
      <c r="BR31" s="81"/>
      <c r="BS31" s="81"/>
      <c r="BT31" s="81"/>
      <c r="BU31" s="81"/>
      <c r="BV31" s="81"/>
      <c r="BW31" s="81"/>
      <c r="BX31" s="81"/>
      <c r="BY31" s="81"/>
      <c r="BZ31" s="82"/>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0"/>
      <c r="BM32" s="81"/>
      <c r="BN32" s="81"/>
      <c r="BO32" s="81"/>
      <c r="BP32" s="81"/>
      <c r="BQ32" s="81"/>
      <c r="BR32" s="81"/>
      <c r="BS32" s="81"/>
      <c r="BT32" s="81"/>
      <c r="BU32" s="81"/>
      <c r="BV32" s="81"/>
      <c r="BW32" s="81"/>
      <c r="BX32" s="81"/>
      <c r="BY32" s="81"/>
      <c r="BZ32" s="82"/>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0"/>
      <c r="BM33" s="81"/>
      <c r="BN33" s="81"/>
      <c r="BO33" s="81"/>
      <c r="BP33" s="81"/>
      <c r="BQ33" s="81"/>
      <c r="BR33" s="81"/>
      <c r="BS33" s="81"/>
      <c r="BT33" s="81"/>
      <c r="BU33" s="81"/>
      <c r="BV33" s="81"/>
      <c r="BW33" s="81"/>
      <c r="BX33" s="81"/>
      <c r="BY33" s="81"/>
      <c r="BZ33" s="82"/>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0"/>
      <c r="BM34" s="81"/>
      <c r="BN34" s="81"/>
      <c r="BO34" s="81"/>
      <c r="BP34" s="81"/>
      <c r="BQ34" s="81"/>
      <c r="BR34" s="81"/>
      <c r="BS34" s="81"/>
      <c r="BT34" s="81"/>
      <c r="BU34" s="81"/>
      <c r="BV34" s="81"/>
      <c r="BW34" s="81"/>
      <c r="BX34" s="81"/>
      <c r="BY34" s="81"/>
      <c r="BZ34" s="82"/>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0"/>
      <c r="BM35" s="81"/>
      <c r="BN35" s="81"/>
      <c r="BO35" s="81"/>
      <c r="BP35" s="81"/>
      <c r="BQ35" s="81"/>
      <c r="BR35" s="81"/>
      <c r="BS35" s="81"/>
      <c r="BT35" s="81"/>
      <c r="BU35" s="81"/>
      <c r="BV35" s="81"/>
      <c r="BW35" s="81"/>
      <c r="BX35" s="81"/>
      <c r="BY35" s="81"/>
      <c r="BZ35" s="82"/>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0"/>
      <c r="BM36" s="81"/>
      <c r="BN36" s="81"/>
      <c r="BO36" s="81"/>
      <c r="BP36" s="81"/>
      <c r="BQ36" s="81"/>
      <c r="BR36" s="81"/>
      <c r="BS36" s="81"/>
      <c r="BT36" s="81"/>
      <c r="BU36" s="81"/>
      <c r="BV36" s="81"/>
      <c r="BW36" s="81"/>
      <c r="BX36" s="81"/>
      <c r="BY36" s="81"/>
      <c r="BZ36" s="82"/>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0"/>
      <c r="BM37" s="81"/>
      <c r="BN37" s="81"/>
      <c r="BO37" s="81"/>
      <c r="BP37" s="81"/>
      <c r="BQ37" s="81"/>
      <c r="BR37" s="81"/>
      <c r="BS37" s="81"/>
      <c r="BT37" s="81"/>
      <c r="BU37" s="81"/>
      <c r="BV37" s="81"/>
      <c r="BW37" s="81"/>
      <c r="BX37" s="81"/>
      <c r="BY37" s="81"/>
      <c r="BZ37" s="82"/>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0"/>
      <c r="BM38" s="81"/>
      <c r="BN38" s="81"/>
      <c r="BO38" s="81"/>
      <c r="BP38" s="81"/>
      <c r="BQ38" s="81"/>
      <c r="BR38" s="81"/>
      <c r="BS38" s="81"/>
      <c r="BT38" s="81"/>
      <c r="BU38" s="81"/>
      <c r="BV38" s="81"/>
      <c r="BW38" s="81"/>
      <c r="BX38" s="81"/>
      <c r="BY38" s="81"/>
      <c r="BZ38" s="82"/>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0"/>
      <c r="BM39" s="81"/>
      <c r="BN39" s="81"/>
      <c r="BO39" s="81"/>
      <c r="BP39" s="81"/>
      <c r="BQ39" s="81"/>
      <c r="BR39" s="81"/>
      <c r="BS39" s="81"/>
      <c r="BT39" s="81"/>
      <c r="BU39" s="81"/>
      <c r="BV39" s="81"/>
      <c r="BW39" s="81"/>
      <c r="BX39" s="81"/>
      <c r="BY39" s="81"/>
      <c r="BZ39" s="82"/>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0"/>
      <c r="BM40" s="81"/>
      <c r="BN40" s="81"/>
      <c r="BO40" s="81"/>
      <c r="BP40" s="81"/>
      <c r="BQ40" s="81"/>
      <c r="BR40" s="81"/>
      <c r="BS40" s="81"/>
      <c r="BT40" s="81"/>
      <c r="BU40" s="81"/>
      <c r="BV40" s="81"/>
      <c r="BW40" s="81"/>
      <c r="BX40" s="81"/>
      <c r="BY40" s="81"/>
      <c r="BZ40" s="82"/>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0"/>
      <c r="BM41" s="81"/>
      <c r="BN41" s="81"/>
      <c r="BO41" s="81"/>
      <c r="BP41" s="81"/>
      <c r="BQ41" s="81"/>
      <c r="BR41" s="81"/>
      <c r="BS41" s="81"/>
      <c r="BT41" s="81"/>
      <c r="BU41" s="81"/>
      <c r="BV41" s="81"/>
      <c r="BW41" s="81"/>
      <c r="BX41" s="81"/>
      <c r="BY41" s="81"/>
      <c r="BZ41" s="82"/>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0"/>
      <c r="BM42" s="81"/>
      <c r="BN42" s="81"/>
      <c r="BO42" s="81"/>
      <c r="BP42" s="81"/>
      <c r="BQ42" s="81"/>
      <c r="BR42" s="81"/>
      <c r="BS42" s="81"/>
      <c r="BT42" s="81"/>
      <c r="BU42" s="81"/>
      <c r="BV42" s="81"/>
      <c r="BW42" s="81"/>
      <c r="BX42" s="81"/>
      <c r="BY42" s="81"/>
      <c r="BZ42" s="82"/>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0"/>
      <c r="BM43" s="81"/>
      <c r="BN43" s="81"/>
      <c r="BO43" s="81"/>
      <c r="BP43" s="81"/>
      <c r="BQ43" s="81"/>
      <c r="BR43" s="81"/>
      <c r="BS43" s="81"/>
      <c r="BT43" s="81"/>
      <c r="BU43" s="81"/>
      <c r="BV43" s="81"/>
      <c r="BW43" s="81"/>
      <c r="BX43" s="81"/>
      <c r="BY43" s="81"/>
      <c r="BZ43" s="82"/>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3"/>
      <c r="BM44" s="84"/>
      <c r="BN44" s="84"/>
      <c r="BO44" s="84"/>
      <c r="BP44" s="84"/>
      <c r="BQ44" s="84"/>
      <c r="BR44" s="84"/>
      <c r="BS44" s="84"/>
      <c r="BT44" s="84"/>
      <c r="BU44" s="84"/>
      <c r="BV44" s="84"/>
      <c r="BW44" s="84"/>
      <c r="BX44" s="84"/>
      <c r="BY44" s="84"/>
      <c r="BZ44" s="85"/>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115</v>
      </c>
      <c r="BM47" s="66"/>
      <c r="BN47" s="66"/>
      <c r="BO47" s="66"/>
      <c r="BP47" s="66"/>
      <c r="BQ47" s="66"/>
      <c r="BR47" s="66"/>
      <c r="BS47" s="66"/>
      <c r="BT47" s="66"/>
      <c r="BU47" s="66"/>
      <c r="BV47" s="66"/>
      <c r="BW47" s="66"/>
      <c r="BX47" s="66"/>
      <c r="BY47" s="66"/>
      <c r="BZ47" s="67"/>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2">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2">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116</v>
      </c>
      <c r="BM66" s="66"/>
      <c r="BN66" s="66"/>
      <c r="BO66" s="66"/>
      <c r="BP66" s="66"/>
      <c r="BQ66" s="66"/>
      <c r="BR66" s="66"/>
      <c r="BS66" s="66"/>
      <c r="BT66" s="66"/>
      <c r="BU66" s="66"/>
      <c r="BV66" s="66"/>
      <c r="BW66" s="66"/>
      <c r="BX66" s="66"/>
      <c r="BY66" s="66"/>
      <c r="BZ66" s="67"/>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2">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【104.54】</v>
      </c>
      <c r="F85" s="12" t="str">
        <f>データ!AT6</f>
        <v>【65.93】</v>
      </c>
      <c r="G85" s="12" t="str">
        <f>データ!BE6</f>
        <v>【44.25】</v>
      </c>
      <c r="H85" s="12" t="str">
        <f>データ!BP6</f>
        <v>【1,182.11】</v>
      </c>
      <c r="I85" s="12" t="str">
        <f>データ!CA6</f>
        <v>【73.78】</v>
      </c>
      <c r="J85" s="12" t="str">
        <f>データ!CL6</f>
        <v>【220.62】</v>
      </c>
      <c r="K85" s="12" t="str">
        <f>データ!CW6</f>
        <v>【42.22】</v>
      </c>
      <c r="L85" s="12" t="str">
        <f>データ!DH6</f>
        <v>【85.67】</v>
      </c>
      <c r="M85" s="12" t="str">
        <f>データ!DS6</f>
        <v>【28.00】</v>
      </c>
      <c r="N85" s="12" t="str">
        <f>データ!ED6</f>
        <v>【0.03】</v>
      </c>
      <c r="O85" s="12" t="str">
        <f>データ!EO6</f>
        <v>【0.13】</v>
      </c>
    </row>
  </sheetData>
  <sheetProtection algorithmName="SHA-512" hashValue="+1f4T0t9y99HdGcMMI2rMvKe3cOLR+3BZQNpQGLykd1EcuVsNnGs1kTRAdOQJemgomBigc4T5tUqZ/tbCQ+UHw==" saltValue="o+eDRB8VPKTZF50TSNLwVQ=="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2">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2022</v>
      </c>
      <c r="C6" s="19">
        <f t="shared" ref="C6:X6" si="3">C7</f>
        <v>192139</v>
      </c>
      <c r="D6" s="19">
        <f t="shared" si="3"/>
        <v>46</v>
      </c>
      <c r="E6" s="19">
        <f t="shared" si="3"/>
        <v>17</v>
      </c>
      <c r="F6" s="19">
        <f t="shared" si="3"/>
        <v>4</v>
      </c>
      <c r="G6" s="19">
        <f t="shared" si="3"/>
        <v>0</v>
      </c>
      <c r="H6" s="19" t="str">
        <f t="shared" si="3"/>
        <v>山梨県　甲州市</v>
      </c>
      <c r="I6" s="19" t="str">
        <f t="shared" si="3"/>
        <v>法適用</v>
      </c>
      <c r="J6" s="19" t="str">
        <f t="shared" si="3"/>
        <v>下水道事業</v>
      </c>
      <c r="K6" s="19" t="str">
        <f t="shared" si="3"/>
        <v>特定環境保全公共下水道</v>
      </c>
      <c r="L6" s="19" t="str">
        <f t="shared" si="3"/>
        <v>D2</v>
      </c>
      <c r="M6" s="19" t="str">
        <f t="shared" si="3"/>
        <v>非設置</v>
      </c>
      <c r="N6" s="20" t="str">
        <f t="shared" si="3"/>
        <v>-</v>
      </c>
      <c r="O6" s="20">
        <f t="shared" si="3"/>
        <v>70.39</v>
      </c>
      <c r="P6" s="20">
        <f t="shared" si="3"/>
        <v>3.07</v>
      </c>
      <c r="Q6" s="20">
        <f t="shared" si="3"/>
        <v>100</v>
      </c>
      <c r="R6" s="20">
        <f t="shared" si="3"/>
        <v>2712</v>
      </c>
      <c r="S6" s="20">
        <f t="shared" si="3"/>
        <v>29925</v>
      </c>
      <c r="T6" s="20">
        <f t="shared" si="3"/>
        <v>264.11</v>
      </c>
      <c r="U6" s="20">
        <f t="shared" si="3"/>
        <v>113.31</v>
      </c>
      <c r="V6" s="20">
        <f t="shared" si="3"/>
        <v>915</v>
      </c>
      <c r="W6" s="20">
        <f t="shared" si="3"/>
        <v>0.47</v>
      </c>
      <c r="X6" s="20">
        <f t="shared" si="3"/>
        <v>1946.81</v>
      </c>
      <c r="Y6" s="21" t="str">
        <f>IF(Y7="",NA(),Y7)</f>
        <v>-</v>
      </c>
      <c r="Z6" s="21" t="str">
        <f t="shared" ref="Z6:AH6" si="4">IF(Z7="",NA(),Z7)</f>
        <v>-</v>
      </c>
      <c r="AA6" s="21">
        <f t="shared" si="4"/>
        <v>100.18</v>
      </c>
      <c r="AB6" s="21">
        <f t="shared" si="4"/>
        <v>100</v>
      </c>
      <c r="AC6" s="21">
        <f t="shared" si="4"/>
        <v>100</v>
      </c>
      <c r="AD6" s="21" t="str">
        <f t="shared" si="4"/>
        <v>-</v>
      </c>
      <c r="AE6" s="21" t="str">
        <f t="shared" si="4"/>
        <v>-</v>
      </c>
      <c r="AF6" s="21">
        <f t="shared" si="4"/>
        <v>105.78</v>
      </c>
      <c r="AG6" s="21">
        <f t="shared" si="4"/>
        <v>106.09</v>
      </c>
      <c r="AH6" s="21">
        <f t="shared" si="4"/>
        <v>106.44</v>
      </c>
      <c r="AI6" s="20" t="str">
        <f>IF(AI7="","",IF(AI7="-","【-】","【"&amp;SUBSTITUTE(TEXT(AI7,"#,##0.00"),"-","△")&amp;"】"))</f>
        <v>【104.54】</v>
      </c>
      <c r="AJ6" s="21" t="str">
        <f>IF(AJ7="",NA(),AJ7)</f>
        <v>-</v>
      </c>
      <c r="AK6" s="21" t="str">
        <f t="shared" ref="AK6:AS6" si="5">IF(AK7="",NA(),AK7)</f>
        <v>-</v>
      </c>
      <c r="AL6" s="20">
        <f t="shared" si="5"/>
        <v>0</v>
      </c>
      <c r="AM6" s="20">
        <f t="shared" si="5"/>
        <v>0</v>
      </c>
      <c r="AN6" s="20">
        <f t="shared" si="5"/>
        <v>0</v>
      </c>
      <c r="AO6" s="21" t="str">
        <f t="shared" si="5"/>
        <v>-</v>
      </c>
      <c r="AP6" s="21" t="str">
        <f t="shared" si="5"/>
        <v>-</v>
      </c>
      <c r="AQ6" s="21">
        <f t="shared" si="5"/>
        <v>63.96</v>
      </c>
      <c r="AR6" s="21">
        <f t="shared" si="5"/>
        <v>69.42</v>
      </c>
      <c r="AS6" s="21">
        <f t="shared" si="5"/>
        <v>72.86</v>
      </c>
      <c r="AT6" s="20" t="str">
        <f>IF(AT7="","",IF(AT7="-","【-】","【"&amp;SUBSTITUTE(TEXT(AT7,"#,##0.00"),"-","△")&amp;"】"))</f>
        <v>【65.93】</v>
      </c>
      <c r="AU6" s="21" t="str">
        <f>IF(AU7="",NA(),AU7)</f>
        <v>-</v>
      </c>
      <c r="AV6" s="21" t="str">
        <f t="shared" ref="AV6:BD6" si="6">IF(AV7="",NA(),AV7)</f>
        <v>-</v>
      </c>
      <c r="AW6" s="21">
        <f t="shared" si="6"/>
        <v>4.95</v>
      </c>
      <c r="AX6" s="21">
        <f t="shared" si="6"/>
        <v>5.62</v>
      </c>
      <c r="AY6" s="21">
        <f t="shared" si="6"/>
        <v>10.119999999999999</v>
      </c>
      <c r="AZ6" s="21" t="str">
        <f t="shared" si="6"/>
        <v>-</v>
      </c>
      <c r="BA6" s="21" t="str">
        <f t="shared" si="6"/>
        <v>-</v>
      </c>
      <c r="BB6" s="21">
        <f t="shared" si="6"/>
        <v>44.24</v>
      </c>
      <c r="BC6" s="21">
        <f t="shared" si="6"/>
        <v>43.07</v>
      </c>
      <c r="BD6" s="21">
        <f t="shared" si="6"/>
        <v>45.42</v>
      </c>
      <c r="BE6" s="20" t="str">
        <f>IF(BE7="","",IF(BE7="-","【-】","【"&amp;SUBSTITUTE(TEXT(BE7,"#,##0.00"),"-","△")&amp;"】"))</f>
        <v>【44.25】</v>
      </c>
      <c r="BF6" s="21" t="str">
        <f>IF(BF7="",NA(),BF7)</f>
        <v>-</v>
      </c>
      <c r="BG6" s="21" t="str">
        <f t="shared" ref="BG6:BO6" si="7">IF(BG7="",NA(),BG7)</f>
        <v>-</v>
      </c>
      <c r="BH6" s="21">
        <f t="shared" si="7"/>
        <v>395.61</v>
      </c>
      <c r="BI6" s="21">
        <f t="shared" si="7"/>
        <v>593.82000000000005</v>
      </c>
      <c r="BJ6" s="21">
        <f t="shared" si="7"/>
        <v>352.74</v>
      </c>
      <c r="BK6" s="21" t="str">
        <f t="shared" si="7"/>
        <v>-</v>
      </c>
      <c r="BL6" s="21" t="str">
        <f t="shared" si="7"/>
        <v>-</v>
      </c>
      <c r="BM6" s="21">
        <f t="shared" si="7"/>
        <v>1258.43</v>
      </c>
      <c r="BN6" s="21">
        <f t="shared" si="7"/>
        <v>1163.75</v>
      </c>
      <c r="BO6" s="21">
        <f t="shared" si="7"/>
        <v>1195.47</v>
      </c>
      <c r="BP6" s="20" t="str">
        <f>IF(BP7="","",IF(BP7="-","【-】","【"&amp;SUBSTITUTE(TEXT(BP7,"#,##0.00"),"-","△")&amp;"】"))</f>
        <v>【1,182.11】</v>
      </c>
      <c r="BQ6" s="21" t="str">
        <f>IF(BQ7="",NA(),BQ7)</f>
        <v>-</v>
      </c>
      <c r="BR6" s="21" t="str">
        <f t="shared" ref="BR6:BZ6" si="8">IF(BR7="",NA(),BR7)</f>
        <v>-</v>
      </c>
      <c r="BS6" s="21">
        <f t="shared" si="8"/>
        <v>72.19</v>
      </c>
      <c r="BT6" s="21">
        <f t="shared" si="8"/>
        <v>49.31</v>
      </c>
      <c r="BU6" s="21">
        <f t="shared" si="8"/>
        <v>53.98</v>
      </c>
      <c r="BV6" s="21" t="str">
        <f t="shared" si="8"/>
        <v>-</v>
      </c>
      <c r="BW6" s="21" t="str">
        <f t="shared" si="8"/>
        <v>-</v>
      </c>
      <c r="BX6" s="21">
        <f t="shared" si="8"/>
        <v>73.36</v>
      </c>
      <c r="BY6" s="21">
        <f t="shared" si="8"/>
        <v>72.599999999999994</v>
      </c>
      <c r="BZ6" s="21">
        <f t="shared" si="8"/>
        <v>69.430000000000007</v>
      </c>
      <c r="CA6" s="20" t="str">
        <f>IF(CA7="","",IF(CA7="-","【-】","【"&amp;SUBSTITUTE(TEXT(CA7,"#,##0.00"),"-","△")&amp;"】"))</f>
        <v>【73.78】</v>
      </c>
      <c r="CB6" s="21" t="str">
        <f>IF(CB7="",NA(),CB7)</f>
        <v>-</v>
      </c>
      <c r="CC6" s="21" t="str">
        <f t="shared" ref="CC6:CK6" si="9">IF(CC7="",NA(),CC7)</f>
        <v>-</v>
      </c>
      <c r="CD6" s="21">
        <f t="shared" si="9"/>
        <v>175.56</v>
      </c>
      <c r="CE6" s="21">
        <f t="shared" si="9"/>
        <v>289.10000000000002</v>
      </c>
      <c r="CF6" s="21">
        <f t="shared" si="9"/>
        <v>278.7</v>
      </c>
      <c r="CG6" s="21" t="str">
        <f t="shared" si="9"/>
        <v>-</v>
      </c>
      <c r="CH6" s="21" t="str">
        <f t="shared" si="9"/>
        <v>-</v>
      </c>
      <c r="CI6" s="21">
        <f t="shared" si="9"/>
        <v>224.88</v>
      </c>
      <c r="CJ6" s="21">
        <f t="shared" si="9"/>
        <v>228.64</v>
      </c>
      <c r="CK6" s="21">
        <f t="shared" si="9"/>
        <v>239.46</v>
      </c>
      <c r="CL6" s="20" t="str">
        <f>IF(CL7="","",IF(CL7="-","【-】","【"&amp;SUBSTITUTE(TEXT(CL7,"#,##0.00"),"-","△")&amp;"】"))</f>
        <v>【220.62】</v>
      </c>
      <c r="CM6" s="21" t="str">
        <f>IF(CM7="",NA(),CM7)</f>
        <v>-</v>
      </c>
      <c r="CN6" s="21" t="str">
        <f t="shared" ref="CN6:CV6" si="10">IF(CN7="",NA(),CN7)</f>
        <v>-</v>
      </c>
      <c r="CO6" s="21">
        <f t="shared" si="10"/>
        <v>24.5</v>
      </c>
      <c r="CP6" s="21">
        <f t="shared" si="10"/>
        <v>23.67</v>
      </c>
      <c r="CQ6" s="21">
        <f t="shared" si="10"/>
        <v>22.42</v>
      </c>
      <c r="CR6" s="21" t="str">
        <f t="shared" si="10"/>
        <v>-</v>
      </c>
      <c r="CS6" s="21" t="str">
        <f t="shared" si="10"/>
        <v>-</v>
      </c>
      <c r="CT6" s="21">
        <f t="shared" si="10"/>
        <v>42.4</v>
      </c>
      <c r="CU6" s="21">
        <f t="shared" si="10"/>
        <v>42.28</v>
      </c>
      <c r="CV6" s="21">
        <f t="shared" si="10"/>
        <v>41.06</v>
      </c>
      <c r="CW6" s="20" t="str">
        <f>IF(CW7="","",IF(CW7="-","【-】","【"&amp;SUBSTITUTE(TEXT(CW7,"#,##0.00"),"-","△")&amp;"】"))</f>
        <v>【42.22】</v>
      </c>
      <c r="CX6" s="21" t="str">
        <f>IF(CX7="",NA(),CX7)</f>
        <v>-</v>
      </c>
      <c r="CY6" s="21" t="str">
        <f t="shared" ref="CY6:DG6" si="11">IF(CY7="",NA(),CY7)</f>
        <v>-</v>
      </c>
      <c r="CZ6" s="21">
        <f t="shared" si="11"/>
        <v>96.86</v>
      </c>
      <c r="DA6" s="21">
        <f t="shared" si="11"/>
        <v>97.01</v>
      </c>
      <c r="DB6" s="21">
        <f t="shared" si="11"/>
        <v>97.05</v>
      </c>
      <c r="DC6" s="21" t="str">
        <f t="shared" si="11"/>
        <v>-</v>
      </c>
      <c r="DD6" s="21" t="str">
        <f t="shared" si="11"/>
        <v>-</v>
      </c>
      <c r="DE6" s="21">
        <f t="shared" si="11"/>
        <v>84.19</v>
      </c>
      <c r="DF6" s="21">
        <f t="shared" si="11"/>
        <v>84.34</v>
      </c>
      <c r="DG6" s="21">
        <f t="shared" si="11"/>
        <v>84.34</v>
      </c>
      <c r="DH6" s="20" t="str">
        <f>IF(DH7="","",IF(DH7="-","【-】","【"&amp;SUBSTITUTE(TEXT(DH7,"#,##0.00"),"-","△")&amp;"】"))</f>
        <v>【85.67】</v>
      </c>
      <c r="DI6" s="21" t="str">
        <f>IF(DI7="",NA(),DI7)</f>
        <v>-</v>
      </c>
      <c r="DJ6" s="21" t="str">
        <f t="shared" ref="DJ6:DR6" si="12">IF(DJ7="",NA(),DJ7)</f>
        <v>-</v>
      </c>
      <c r="DK6" s="21">
        <f t="shared" si="12"/>
        <v>6.73</v>
      </c>
      <c r="DL6" s="21">
        <f t="shared" si="12"/>
        <v>10.9</v>
      </c>
      <c r="DM6" s="21">
        <f t="shared" si="12"/>
        <v>14.11</v>
      </c>
      <c r="DN6" s="21" t="str">
        <f t="shared" si="12"/>
        <v>-</v>
      </c>
      <c r="DO6" s="21" t="str">
        <f t="shared" si="12"/>
        <v>-</v>
      </c>
      <c r="DP6" s="21">
        <f t="shared" si="12"/>
        <v>21.36</v>
      </c>
      <c r="DQ6" s="21">
        <f t="shared" si="12"/>
        <v>22.79</v>
      </c>
      <c r="DR6" s="21">
        <f t="shared" si="12"/>
        <v>24.8</v>
      </c>
      <c r="DS6" s="20" t="str">
        <f>IF(DS7="","",IF(DS7="-","【-】","【"&amp;SUBSTITUTE(TEXT(DS7,"#,##0.00"),"-","△")&amp;"】"))</f>
        <v>【28.00】</v>
      </c>
      <c r="DT6" s="21" t="str">
        <f>IF(DT7="",NA(),DT7)</f>
        <v>-</v>
      </c>
      <c r="DU6" s="21" t="str">
        <f t="shared" ref="DU6:EC6" si="13">IF(DU7="",NA(),DU7)</f>
        <v>-</v>
      </c>
      <c r="DV6" s="20">
        <f t="shared" si="13"/>
        <v>0</v>
      </c>
      <c r="DW6" s="20">
        <f t="shared" si="13"/>
        <v>0</v>
      </c>
      <c r="DX6" s="20">
        <f t="shared" si="13"/>
        <v>0</v>
      </c>
      <c r="DY6" s="21" t="str">
        <f t="shared" si="13"/>
        <v>-</v>
      </c>
      <c r="DZ6" s="21" t="str">
        <f t="shared" si="13"/>
        <v>-</v>
      </c>
      <c r="EA6" s="21">
        <f t="shared" si="13"/>
        <v>0.01</v>
      </c>
      <c r="EB6" s="21">
        <f t="shared" si="13"/>
        <v>0.01</v>
      </c>
      <c r="EC6" s="21">
        <f t="shared" si="13"/>
        <v>0.02</v>
      </c>
      <c r="ED6" s="20" t="str">
        <f>IF(ED7="","",IF(ED7="-","【-】","【"&amp;SUBSTITUTE(TEXT(ED7,"#,##0.00"),"-","△")&amp;"】"))</f>
        <v>【0.03】</v>
      </c>
      <c r="EE6" s="21" t="str">
        <f>IF(EE7="",NA(),EE7)</f>
        <v>-</v>
      </c>
      <c r="EF6" s="21" t="str">
        <f t="shared" ref="EF6:EN6" si="14">IF(EF7="",NA(),EF7)</f>
        <v>-</v>
      </c>
      <c r="EG6" s="20">
        <f t="shared" si="14"/>
        <v>0</v>
      </c>
      <c r="EH6" s="20">
        <f t="shared" si="14"/>
        <v>0</v>
      </c>
      <c r="EI6" s="20">
        <f t="shared" si="14"/>
        <v>0</v>
      </c>
      <c r="EJ6" s="21" t="str">
        <f t="shared" si="14"/>
        <v>-</v>
      </c>
      <c r="EK6" s="21" t="str">
        <f t="shared" si="14"/>
        <v>-</v>
      </c>
      <c r="EL6" s="21">
        <f t="shared" si="14"/>
        <v>0.39</v>
      </c>
      <c r="EM6" s="21">
        <f t="shared" si="14"/>
        <v>0.1</v>
      </c>
      <c r="EN6" s="21">
        <f t="shared" si="14"/>
        <v>0.08</v>
      </c>
      <c r="EO6" s="20" t="str">
        <f>IF(EO7="","",IF(EO7="-","【-】","【"&amp;SUBSTITUTE(TEXT(EO7,"#,##0.00"),"-","△")&amp;"】"))</f>
        <v>【0.13】</v>
      </c>
    </row>
    <row r="7" spans="1:148" s="22" customFormat="1" x14ac:dyDescent="0.2">
      <c r="A7" s="14"/>
      <c r="B7" s="23">
        <v>2022</v>
      </c>
      <c r="C7" s="23">
        <v>192139</v>
      </c>
      <c r="D7" s="23">
        <v>46</v>
      </c>
      <c r="E7" s="23">
        <v>17</v>
      </c>
      <c r="F7" s="23">
        <v>4</v>
      </c>
      <c r="G7" s="23">
        <v>0</v>
      </c>
      <c r="H7" s="23" t="s">
        <v>96</v>
      </c>
      <c r="I7" s="23" t="s">
        <v>97</v>
      </c>
      <c r="J7" s="23" t="s">
        <v>98</v>
      </c>
      <c r="K7" s="23" t="s">
        <v>99</v>
      </c>
      <c r="L7" s="23" t="s">
        <v>100</v>
      </c>
      <c r="M7" s="23" t="s">
        <v>101</v>
      </c>
      <c r="N7" s="24" t="s">
        <v>102</v>
      </c>
      <c r="O7" s="24">
        <v>70.39</v>
      </c>
      <c r="P7" s="24">
        <v>3.07</v>
      </c>
      <c r="Q7" s="24">
        <v>100</v>
      </c>
      <c r="R7" s="24">
        <v>2712</v>
      </c>
      <c r="S7" s="24">
        <v>29925</v>
      </c>
      <c r="T7" s="24">
        <v>264.11</v>
      </c>
      <c r="U7" s="24">
        <v>113.31</v>
      </c>
      <c r="V7" s="24">
        <v>915</v>
      </c>
      <c r="W7" s="24">
        <v>0.47</v>
      </c>
      <c r="X7" s="24">
        <v>1946.81</v>
      </c>
      <c r="Y7" s="24" t="s">
        <v>102</v>
      </c>
      <c r="Z7" s="24" t="s">
        <v>102</v>
      </c>
      <c r="AA7" s="24">
        <v>100.18</v>
      </c>
      <c r="AB7" s="24">
        <v>100</v>
      </c>
      <c r="AC7" s="24">
        <v>100</v>
      </c>
      <c r="AD7" s="24" t="s">
        <v>102</v>
      </c>
      <c r="AE7" s="24" t="s">
        <v>102</v>
      </c>
      <c r="AF7" s="24">
        <v>105.78</v>
      </c>
      <c r="AG7" s="24">
        <v>106.09</v>
      </c>
      <c r="AH7" s="24">
        <v>106.44</v>
      </c>
      <c r="AI7" s="24">
        <v>104.54</v>
      </c>
      <c r="AJ7" s="24" t="s">
        <v>102</v>
      </c>
      <c r="AK7" s="24" t="s">
        <v>102</v>
      </c>
      <c r="AL7" s="24">
        <v>0</v>
      </c>
      <c r="AM7" s="24">
        <v>0</v>
      </c>
      <c r="AN7" s="24">
        <v>0</v>
      </c>
      <c r="AO7" s="24" t="s">
        <v>102</v>
      </c>
      <c r="AP7" s="24" t="s">
        <v>102</v>
      </c>
      <c r="AQ7" s="24">
        <v>63.96</v>
      </c>
      <c r="AR7" s="24">
        <v>69.42</v>
      </c>
      <c r="AS7" s="24">
        <v>72.86</v>
      </c>
      <c r="AT7" s="24">
        <v>65.930000000000007</v>
      </c>
      <c r="AU7" s="24" t="s">
        <v>102</v>
      </c>
      <c r="AV7" s="24" t="s">
        <v>102</v>
      </c>
      <c r="AW7" s="24">
        <v>4.95</v>
      </c>
      <c r="AX7" s="24">
        <v>5.62</v>
      </c>
      <c r="AY7" s="24">
        <v>10.119999999999999</v>
      </c>
      <c r="AZ7" s="24" t="s">
        <v>102</v>
      </c>
      <c r="BA7" s="24" t="s">
        <v>102</v>
      </c>
      <c r="BB7" s="24">
        <v>44.24</v>
      </c>
      <c r="BC7" s="24">
        <v>43.07</v>
      </c>
      <c r="BD7" s="24">
        <v>45.42</v>
      </c>
      <c r="BE7" s="24">
        <v>44.25</v>
      </c>
      <c r="BF7" s="24" t="s">
        <v>102</v>
      </c>
      <c r="BG7" s="24" t="s">
        <v>102</v>
      </c>
      <c r="BH7" s="24">
        <v>395.61</v>
      </c>
      <c r="BI7" s="24">
        <v>593.82000000000005</v>
      </c>
      <c r="BJ7" s="24">
        <v>352.74</v>
      </c>
      <c r="BK7" s="24" t="s">
        <v>102</v>
      </c>
      <c r="BL7" s="24" t="s">
        <v>102</v>
      </c>
      <c r="BM7" s="24">
        <v>1258.43</v>
      </c>
      <c r="BN7" s="24">
        <v>1163.75</v>
      </c>
      <c r="BO7" s="24">
        <v>1195.47</v>
      </c>
      <c r="BP7" s="24">
        <v>1182.1099999999999</v>
      </c>
      <c r="BQ7" s="24" t="s">
        <v>102</v>
      </c>
      <c r="BR7" s="24" t="s">
        <v>102</v>
      </c>
      <c r="BS7" s="24">
        <v>72.19</v>
      </c>
      <c r="BT7" s="24">
        <v>49.31</v>
      </c>
      <c r="BU7" s="24">
        <v>53.98</v>
      </c>
      <c r="BV7" s="24" t="s">
        <v>102</v>
      </c>
      <c r="BW7" s="24" t="s">
        <v>102</v>
      </c>
      <c r="BX7" s="24">
        <v>73.36</v>
      </c>
      <c r="BY7" s="24">
        <v>72.599999999999994</v>
      </c>
      <c r="BZ7" s="24">
        <v>69.430000000000007</v>
      </c>
      <c r="CA7" s="24">
        <v>73.78</v>
      </c>
      <c r="CB7" s="24" t="s">
        <v>102</v>
      </c>
      <c r="CC7" s="24" t="s">
        <v>102</v>
      </c>
      <c r="CD7" s="24">
        <v>175.56</v>
      </c>
      <c r="CE7" s="24">
        <v>289.10000000000002</v>
      </c>
      <c r="CF7" s="24">
        <v>278.7</v>
      </c>
      <c r="CG7" s="24" t="s">
        <v>102</v>
      </c>
      <c r="CH7" s="24" t="s">
        <v>102</v>
      </c>
      <c r="CI7" s="24">
        <v>224.88</v>
      </c>
      <c r="CJ7" s="24">
        <v>228.64</v>
      </c>
      <c r="CK7" s="24">
        <v>239.46</v>
      </c>
      <c r="CL7" s="24">
        <v>220.62</v>
      </c>
      <c r="CM7" s="24" t="s">
        <v>102</v>
      </c>
      <c r="CN7" s="24" t="s">
        <v>102</v>
      </c>
      <c r="CO7" s="24">
        <v>24.5</v>
      </c>
      <c r="CP7" s="24">
        <v>23.67</v>
      </c>
      <c r="CQ7" s="24">
        <v>22.42</v>
      </c>
      <c r="CR7" s="24" t="s">
        <v>102</v>
      </c>
      <c r="CS7" s="24" t="s">
        <v>102</v>
      </c>
      <c r="CT7" s="24">
        <v>42.4</v>
      </c>
      <c r="CU7" s="24">
        <v>42.28</v>
      </c>
      <c r="CV7" s="24">
        <v>41.06</v>
      </c>
      <c r="CW7" s="24">
        <v>42.22</v>
      </c>
      <c r="CX7" s="24" t="s">
        <v>102</v>
      </c>
      <c r="CY7" s="24" t="s">
        <v>102</v>
      </c>
      <c r="CZ7" s="24">
        <v>96.86</v>
      </c>
      <c r="DA7" s="24">
        <v>97.01</v>
      </c>
      <c r="DB7" s="24">
        <v>97.05</v>
      </c>
      <c r="DC7" s="24" t="s">
        <v>102</v>
      </c>
      <c r="DD7" s="24" t="s">
        <v>102</v>
      </c>
      <c r="DE7" s="24">
        <v>84.19</v>
      </c>
      <c r="DF7" s="24">
        <v>84.34</v>
      </c>
      <c r="DG7" s="24">
        <v>84.34</v>
      </c>
      <c r="DH7" s="24">
        <v>85.67</v>
      </c>
      <c r="DI7" s="24" t="s">
        <v>102</v>
      </c>
      <c r="DJ7" s="24" t="s">
        <v>102</v>
      </c>
      <c r="DK7" s="24">
        <v>6.73</v>
      </c>
      <c r="DL7" s="24">
        <v>10.9</v>
      </c>
      <c r="DM7" s="24">
        <v>14.11</v>
      </c>
      <c r="DN7" s="24" t="s">
        <v>102</v>
      </c>
      <c r="DO7" s="24" t="s">
        <v>102</v>
      </c>
      <c r="DP7" s="24">
        <v>21.36</v>
      </c>
      <c r="DQ7" s="24">
        <v>22.79</v>
      </c>
      <c r="DR7" s="24">
        <v>24.8</v>
      </c>
      <c r="DS7" s="24">
        <v>28</v>
      </c>
      <c r="DT7" s="24" t="s">
        <v>102</v>
      </c>
      <c r="DU7" s="24" t="s">
        <v>102</v>
      </c>
      <c r="DV7" s="24">
        <v>0</v>
      </c>
      <c r="DW7" s="24">
        <v>0</v>
      </c>
      <c r="DX7" s="24">
        <v>0</v>
      </c>
      <c r="DY7" s="24" t="s">
        <v>102</v>
      </c>
      <c r="DZ7" s="24" t="s">
        <v>102</v>
      </c>
      <c r="EA7" s="24">
        <v>0.01</v>
      </c>
      <c r="EB7" s="24">
        <v>0.01</v>
      </c>
      <c r="EC7" s="24">
        <v>0.02</v>
      </c>
      <c r="ED7" s="24">
        <v>0.03</v>
      </c>
      <c r="EE7" s="24" t="s">
        <v>102</v>
      </c>
      <c r="EF7" s="24" t="s">
        <v>102</v>
      </c>
      <c r="EG7" s="24">
        <v>0</v>
      </c>
      <c r="EH7" s="24">
        <v>0</v>
      </c>
      <c r="EI7" s="24">
        <v>0</v>
      </c>
      <c r="EJ7" s="24" t="s">
        <v>102</v>
      </c>
      <c r="EK7" s="24" t="s">
        <v>102</v>
      </c>
      <c r="EL7" s="24">
        <v>0.39</v>
      </c>
      <c r="EM7" s="24">
        <v>0.1</v>
      </c>
      <c r="EN7" s="24">
        <v>0.08</v>
      </c>
      <c r="EO7" s="24">
        <v>0.13</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2">
      <c r="B11">
        <v>4</v>
      </c>
      <c r="C11">
        <v>3</v>
      </c>
      <c r="D11">
        <v>2</v>
      </c>
      <c r="E11">
        <v>1</v>
      </c>
      <c r="F11">
        <v>0</v>
      </c>
      <c r="G11" t="s">
        <v>108</v>
      </c>
    </row>
    <row r="12" spans="1:148" x14ac:dyDescent="0.2">
      <c r="B12">
        <v>1</v>
      </c>
      <c r="C12">
        <v>1</v>
      </c>
      <c r="D12">
        <v>2</v>
      </c>
      <c r="E12">
        <v>3</v>
      </c>
      <c r="F12">
        <v>4</v>
      </c>
      <c r="G12" t="s">
        <v>109</v>
      </c>
    </row>
    <row r="13" spans="1:148" x14ac:dyDescent="0.2">
      <c r="B13" t="s">
        <v>110</v>
      </c>
      <c r="C13" t="s">
        <v>111</v>
      </c>
      <c r="D13" t="s">
        <v>111</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山梨県</cp:lastModifiedBy>
  <dcterms:created xsi:type="dcterms:W3CDTF">2023-12-12T00:55:38Z</dcterms:created>
  <dcterms:modified xsi:type="dcterms:W3CDTF">2024-02-19T05:42:13Z</dcterms:modified>
  <cp:category/>
</cp:coreProperties>
</file>