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3髙野\01上水\12甲州市\"/>
    </mc:Choice>
  </mc:AlternateContent>
  <xr:revisionPtr revIDLastSave="0" documentId="8_{8AF4BD89-EEDB-4B41-BBAD-15E10DBE4CF7}" xr6:coauthVersionLast="47" xr6:coauthVersionMax="47" xr10:uidLastSave="{00000000-0000-0000-0000-000000000000}"/>
  <workbookProtection workbookAlgorithmName="SHA-512" workbookHashValue="CXYR7HkmCXvzo8N0uAxRFsTjXGXfOYRgQqGzo6JOKO30Kdh1jquM7DqExU4R7NubmVUalix4MLNfUu+3hZhdGw==" workbookSaltValue="v7mGQmKlnUb6dzQDXolomg==" workbookSpinCount="100000" lockStructure="1"/>
  <bookViews>
    <workbookView xWindow="-108" yWindow="-108"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G85" i="4"/>
  <c r="F85" i="4"/>
  <c r="E85" i="4"/>
  <c r="BB10" i="4"/>
  <c r="AT10" i="4"/>
  <c r="AL10" i="4"/>
  <c r="B10"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<sst xmlns="http://schemas.openxmlformats.org/spreadsheetml/2006/main" count="228" uniqueCount="113">
  <si>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</si>
  <si>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</si>
  <si>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</si>
  <si>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</si>
  <si>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</si>
  <si>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</si>
  <si>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</si>
  <si>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</si>
  <si>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</si>
  <si>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</si>
  <si>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</si>
  <si>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</si>
  <si>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</si>
  <si>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</si>
  <si>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</si>
  <si>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</si>
  <si>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</si>
  <si>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</si>
  <si>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</si>
  <si>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</si>
  <si>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</si>
  <si>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</si>
  <si>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</si>
  <si>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</si>
  <si>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</si>
  <si>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</si>
  <si>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</si>
  <si>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</si>
  <si>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</si>
  <si>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</si>
  <si>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</si>
  <si>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</si>
  <si>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</si>
  <si>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</si>
  <si>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</si>
  <si>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</si>
  <si>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</si>
  <si>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</si>
  <si>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</si>
  <si>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</si>
  <si>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</si>
  <si>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</si>
  <si>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</si>
  <si>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</si>
  <si>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</si>
  <si>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</si>
  <si>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</si>
  <si>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</si>
  <si>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</si>
  <si>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</si>
  <si>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</si>
  <si>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</si>
  <si>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</si>
  <si>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</si>
  <si>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</si>
  <si>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</si>
  <si>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</si>
  <si>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</si>
  <si>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</si>
  <si>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</si>
  <si>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</si>
  <si>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</si>
  <si>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</si>
  <si>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</si>
  <si>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</si>
  <si>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</si>
  <si>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</si>
  <si>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</si>
  <si>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</si>
  <si>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</si>
  <si>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</si>
  <si>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</si>
  <si>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</si>
  <si>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</si>
  <si>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</si>
  <si>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</si>
  <si>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</si>
  <si>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</si>
  <si>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</si>
  <si>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</si>
  <si>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</si>
  <si>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</si>
  <si>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</si>
  <si>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</si>
  <si>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</si>
  <si>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</si>
  <si>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</si>
  <si>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</si>
  <si>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</si>
  <si>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</si>
  <si>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</si>
  <si>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</si>
  <si>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</si>
  <si>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</si>
  <si>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</si>
  <si>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</si>
  <si>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</si>
  <si>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</si>
  <si>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</si>
  <si>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</si>
  <si>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</si>
  <si>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</si>
  <si>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</si>
  <si>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</si>
  <si>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</si>
  <si>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</si>
  <si>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</si>
  <si>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</si>
  <si>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</si>
  <si>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</si>
  <si>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〇経常収支比率
　類似団体と比較して低い水準であるが、100％を超えており概ね健全経営となっている。今後、更なる費用削減等で経営改善を進めていく必要がある。
〇累積欠損金比率
　令和2年度に旧簡易水道事業と統合したことにより、その欠損金を計上したため高い水準にあるが、利益剰余金を充てることで減少を図っている。
〇流動比率
　令和2年度に旧簡易水道事業と統合したことにより、流動負債が増加し流動比率が減少しているが、現段階における事業運営資金は確保できている。今後、更なる費用削減等で経営改善を進めていく必要がある。
〇企業債残高対給水収益比率
　水道料金の収入等の減少に加え、旧簡易水道事業の企業債残高を引き継いだことにより高い水準となっている。今後、行う浄水場・配水池の整備事業に伴う、起債借入による起債残高と償還額の増加が見込まれる。引き続き施設の整備事業を行うためにも効率的な収支計画が必要であると考える。
〇料金回収率
　旧簡易水道事業統合による給水原価の増加が、料金回収率の低下を招いている。大幅な既存施設の除却を行う予定がないため、適切な料金収入の確保により供給単価を増加させ、料金回収率を高める必要があると考える。
〇給水原価
　経常費用の増加により前年に比べ増加。経常費用の削減と管路の更新及び漏水箇所の修繕にて有収水量の増加が必要である。
〇施設利用率
　類似団体と比較して高く、利用状況等は効率的に行われている。
〇有収率
　類似団体と比較して低く、原因として施設や管路の老朽化が進んでいることが考えられる。原因を特定し有収率の改善や施設の必要最小限の改良・更新を実施し、有収水量を高める必要がある。</t>
    <phoneticPr fontId="4"/>
  </si>
  <si>
    <t>　管路更新については、漏水が頻繁に発生している管路を重点路線として計画的に更新を進めている。
　また、供給施設等の老朽化も進んでいるため、耐震化計画を進めていくが、耐震診断、補修、改修工事に多大な費用が必要となり、財政面が課題となっている。
　今後の人口減少なども考慮し、水道料金回収率を上げながら財源を確保するだけでなく、効率的な投資を行っていく必要がある。</t>
    <phoneticPr fontId="4"/>
  </si>
  <si>
    <t>　本市の水道事業の経営状況は、人口減少や節水機器の普及などの影響により、給水収益の減少が予想される。そのため、施設更新等による有収率及び料金回収率を高める必要がある。また、広域連携についての検討会にも参加し、他事業者と情報共有を継続的に図っていく。その中で、インフラの分散化による非効率な給水サービスから、より効率的な水道事業を目指した水道施設の集約化を考えていく必要がある。
　さらに、令和2年度から旧上水道事業と旧簡易水道事業とが統合した本市の水道事業は、今後も国庫補助金、他会計繰入金を受けながら事業の継続及び大型施設の整備を行う必要があるが、甲州市水道ビジョン及び経営戦略に基づくとともに、今年度作成した財務諸表も含め、財政面での課題を考慮し、なお一層の経営努力と費用対効果の高い事業推進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</si>
</sst>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1.46</c:v>
                </c:pt>
                <c:pt idx="1">
                  <c:v>1.1399999999999999</c:v>
                </c:pt>
                <c:pt idx="2">
                  <c:v>0.64</c:v>
                </c:pt>
                <c:pt idx="3">
                  <c:v>0.59</c:v>
                </c:pt>
                <c:pt idx="4">
                  <c:v>0.68</c:v>
                </c:pt>
              </c:numCache>
            </c:numRef>
          </c:val>
          <c:extLst>
            <c:ext xmlns:c16="http://schemas.microsoft.com/office/drawing/2014/chart" uri="{C3380CC4-5D6E-409C-BE32-E72D297353CC}">
              <c16:uniqueId val="{00000000-FC24-4FF1-A421-AA7DC8C7AB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FC24-4FF1-A421-AA7DC8C7AB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50.53</c:v>
                </c:pt>
                <c:pt idx="1">
                  <c:v>49.46</c:v>
                </c:pt>
                <c:pt idx="2">
                  <c:v>79.86</c:v>
                </c:pt>
                <c:pt idx="3">
                  <c:v>68.88</c:v>
                </c:pt>
                <c:pt idx="4">
                  <c:v>66.77</c:v>
                </c:pt>
              </c:numCache>
            </c:numRef>
          </c:val>
          <c:extLst>
            <c:ext xmlns:c16="http://schemas.microsoft.com/office/drawing/2014/chart" uri="{C3380CC4-5D6E-409C-BE32-E72D297353CC}">
              <c16:uniqueId val="{00000000-5049-4F31-BE9E-24F7015085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049-4F31-BE9E-24F7015085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74.63</c:v>
                </c:pt>
                <c:pt idx="1">
                  <c:v>74.819999999999993</c:v>
                </c:pt>
                <c:pt idx="2">
                  <c:v>76.430000000000007</c:v>
                </c:pt>
                <c:pt idx="3">
                  <c:v>76.489999999999995</c:v>
                </c:pt>
                <c:pt idx="4">
                  <c:v>77.16</c:v>
                </c:pt>
              </c:numCache>
            </c:numRef>
          </c:val>
          <c:extLst>
            <c:ext xmlns:c16="http://schemas.microsoft.com/office/drawing/2014/chart" uri="{C3380CC4-5D6E-409C-BE32-E72D297353CC}">
              <c16:uniqueId val="{00000000-6EDC-4F39-BA2C-3AF06ACBDF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6EDC-4F39-BA2C-3AF06ACBDF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111.45</c:v>
                </c:pt>
                <c:pt idx="1">
                  <c:v>105.88</c:v>
                </c:pt>
                <c:pt idx="2">
                  <c:v>103.99</c:v>
                </c:pt>
                <c:pt idx="3">
                  <c:v>105.98</c:v>
                </c:pt>
                <c:pt idx="4">
                  <c:v>104.26</c:v>
                </c:pt>
              </c:numCache>
            </c:numRef>
          </c:val>
          <c:extLst>
            <c:ext xmlns:c16="http://schemas.microsoft.com/office/drawing/2014/chart" uri="{C3380CC4-5D6E-409C-BE32-E72D297353CC}">
              <c16:uniqueId val="{00000000-0AB8-41A6-9A6B-5689AAF8BD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AB8-41A6-9A6B-5689AAF8BD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45.85</c:v>
                </c:pt>
                <c:pt idx="1">
                  <c:v>47.12</c:v>
                </c:pt>
                <c:pt idx="2">
                  <c:v>29.86</c:v>
                </c:pt>
                <c:pt idx="3">
                  <c:v>31.75</c:v>
                </c:pt>
                <c:pt idx="4">
                  <c:v>33.89</c:v>
                </c:pt>
              </c:numCache>
            </c:numRef>
          </c:val>
          <c:extLst>
            <c:ext xmlns:c16="http://schemas.microsoft.com/office/drawing/2014/chart" uri="{C3380CC4-5D6E-409C-BE32-E72D297353CC}">
              <c16:uniqueId val="{00000000-4DA9-4D73-B515-AA64FF9F1B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4DA9-4D73-B515-AA64FF9F1B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26.34</c:v>
                </c:pt>
                <c:pt idx="1">
                  <c:v>26.79</c:v>
                </c:pt>
                <c:pt idx="2">
                  <c:v>12.56</c:v>
                </c:pt>
                <c:pt idx="3">
                  <c:v>13.9</c:v>
                </c:pt>
                <c:pt idx="4">
                  <c:v>14.36</c:v>
                </c:pt>
              </c:numCache>
            </c:numRef>
          </c:val>
          <c:extLst>
            <c:ext xmlns:c16="http://schemas.microsoft.com/office/drawing/2014/chart" uri="{C3380CC4-5D6E-409C-BE32-E72D297353CC}">
              <c16:uniqueId val="{00000000-72B9-40B6-92D7-A98F7F2243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2B9-40B6-92D7-A98F7F2243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35.07</c:v>
                </c:pt>
                <c:pt idx="3" formatCode="#,##0.00;&quot;△&quot;#,##0.00;&quot;-&quot;">
                  <c:v>25.83</c:v>
                </c:pt>
                <c:pt idx="4" formatCode="#,##0.00;&quot;△&quot;#,##0.00;&quot;-&quot;">
                  <c:v>18.899999999999999</c:v>
                </c:pt>
              </c:numCache>
            </c:numRef>
          </c:val>
          <c:extLst>
            <c:ext xmlns:c16="http://schemas.microsoft.com/office/drawing/2014/chart" uri="{C3380CC4-5D6E-409C-BE32-E72D297353CC}">
              <c16:uniqueId val="{00000000-9C8B-4689-A9B1-4D668BEE67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C8B-4689-A9B1-4D668BEE67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670.39</c:v>
                </c:pt>
                <c:pt idx="1">
                  <c:v>826.16</c:v>
                </c:pt>
                <c:pt idx="2">
                  <c:v>310.14999999999998</c:v>
                </c:pt>
                <c:pt idx="3">
                  <c:v>265.91000000000003</c:v>
                </c:pt>
                <c:pt idx="4">
                  <c:v>250.08</c:v>
                </c:pt>
              </c:numCache>
            </c:numRef>
          </c:val>
          <c:extLst>
            <c:ext xmlns:c16="http://schemas.microsoft.com/office/drawing/2014/chart" uri="{C3380CC4-5D6E-409C-BE32-E72D297353CC}">
              <c16:uniqueId val="{00000000-2422-4349-9F20-A523A8E824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422-4349-9F20-A523A8E824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259.2</c:v>
                </c:pt>
                <c:pt idx="1">
                  <c:v>242.6</c:v>
                </c:pt>
                <c:pt idx="2">
                  <c:v>706.61</c:v>
                </c:pt>
                <c:pt idx="3">
                  <c:v>707.59</c:v>
                </c:pt>
                <c:pt idx="4">
                  <c:v>713.5</c:v>
                </c:pt>
              </c:numCache>
            </c:numRef>
          </c:val>
          <c:extLst>
            <c:ext xmlns:c16="http://schemas.microsoft.com/office/drawing/2014/chart" uri="{C3380CC4-5D6E-409C-BE32-E72D297353CC}">
              <c16:uniqueId val="{00000000-A400-4BCA-A35F-49E122C61B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400-4BCA-A35F-49E122C61B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106.84</c:v>
                </c:pt>
                <c:pt idx="1">
                  <c:v>101.55</c:v>
                </c:pt>
                <c:pt idx="2">
                  <c:v>77.5</c:v>
                </c:pt>
                <c:pt idx="3">
                  <c:v>73.31</c:v>
                </c:pt>
                <c:pt idx="4">
                  <c:v>72.319999999999993</c:v>
                </c:pt>
              </c:numCache>
            </c:numRef>
          </c:val>
          <c:extLst>
            <c:ext xmlns:c16="http://schemas.microsoft.com/office/drawing/2014/chart" uri="{C3380CC4-5D6E-409C-BE32-E72D297353CC}">
              <c16:uniqueId val="{00000000-93AA-4880-8FB5-150335EDA8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93AA-4880-8FB5-150335EDA8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164.3</c:v>
                </c:pt>
                <c:pt idx="1">
                  <c:v>172.89</c:v>
                </c:pt>
                <c:pt idx="2">
                  <c:v>209.92</c:v>
                </c:pt>
                <c:pt idx="3">
                  <c:v>222.01</c:v>
                </c:pt>
                <c:pt idx="4">
                  <c:v>225.68</c:v>
                </c:pt>
              </c:numCache>
            </c:numRef>
          </c:val>
          <c:extLst>
            <c:ext xmlns:c16="http://schemas.microsoft.com/office/drawing/2014/chart" uri="{C3380CC4-5D6E-409C-BE32-E72D297353CC}">
              <c16:uniqueId val="{00000000-8CED-442C-A02C-6E3782B683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CED-442C-A02C-6E3782B683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9"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甲州市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29925</v>
      </c>
      <c r="AM8" s="45"/>
      <c r="AN8" s="45"/>
      <c r="AO8" s="45"/>
      <c r="AP8" s="45"/>
      <c r="AQ8" s="45"/>
      <c r="AR8" s="45"/>
      <c r="AS8" s="45"/>
      <c r="AT8" s="46">
        <f>データ!$S$6</f>
        <v>264.11</v>
      </c>
      <c r="AU8" s="47"/>
      <c r="AV8" s="47"/>
      <c r="AW8" s="47"/>
      <c r="AX8" s="47"/>
      <c r="AY8" s="47"/>
      <c r="AZ8" s="47"/>
      <c r="BA8" s="47"/>
      <c r="BB8" s="48">
        <f>データ!$T$6</f>
        <v>113.31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57.8</v>
      </c>
      <c r="J10" s="47"/>
      <c r="K10" s="47"/>
      <c r="L10" s="47"/>
      <c r="M10" s="47"/>
      <c r="N10" s="47"/>
      <c r="O10" s="81"/>
      <c r="P10" s="48">
        <f>データ!$P$6</f>
        <v>96.3</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28673</v>
      </c>
      <c r="AM10" s="45"/>
      <c r="AN10" s="45"/>
      <c r="AO10" s="45"/>
      <c r="AP10" s="45"/>
      <c r="AQ10" s="45"/>
      <c r="AR10" s="45"/>
      <c r="AS10" s="45"/>
      <c r="AT10" s="46">
        <f>データ!$V$6</f>
        <v>39.56</v>
      </c>
      <c r="AU10" s="47"/>
      <c r="AV10" s="47"/>
      <c r="AW10" s="47"/>
      <c r="AX10" s="47"/>
      <c r="AY10" s="47"/>
      <c r="AZ10" s="47"/>
      <c r="BA10" s="47"/>
      <c r="BB10" s="48">
        <f>データ!$W$6</f>
        <v>724.8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3" t="s">
        <v>110</v>
      </c>
      <c r="BM16" s="94"/>
      <c r="BN16" s="94"/>
      <c r="BO16" s="94"/>
      <c r="BP16" s="94"/>
      <c r="BQ16" s="94"/>
      <c r="BR16" s="94"/>
      <c r="BS16" s="94"/>
      <c r="BT16" s="94"/>
      <c r="BU16" s="94"/>
      <c r="BV16" s="94"/>
      <c r="BW16" s="94"/>
      <c r="BX16" s="94"/>
      <c r="BY16" s="94"/>
      <c r="BZ16" s="9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3"/>
      <c r="BM17" s="94"/>
      <c r="BN17" s="94"/>
      <c r="BO17" s="94"/>
      <c r="BP17" s="94"/>
      <c r="BQ17" s="94"/>
      <c r="BR17" s="94"/>
      <c r="BS17" s="94"/>
      <c r="BT17" s="94"/>
      <c r="BU17" s="94"/>
      <c r="BV17" s="94"/>
      <c r="BW17" s="94"/>
      <c r="BX17" s="94"/>
      <c r="BY17" s="94"/>
      <c r="BZ17" s="9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3"/>
      <c r="BM18" s="94"/>
      <c r="BN18" s="94"/>
      <c r="BO18" s="94"/>
      <c r="BP18" s="94"/>
      <c r="BQ18" s="94"/>
      <c r="BR18" s="94"/>
      <c r="BS18" s="94"/>
      <c r="BT18" s="94"/>
      <c r="BU18" s="94"/>
      <c r="BV18" s="94"/>
      <c r="BW18" s="94"/>
      <c r="BX18" s="94"/>
      <c r="BY18" s="94"/>
      <c r="BZ18" s="9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3"/>
      <c r="BM19" s="94"/>
      <c r="BN19" s="94"/>
      <c r="BO19" s="94"/>
      <c r="BP19" s="94"/>
      <c r="BQ19" s="94"/>
      <c r="BR19" s="94"/>
      <c r="BS19" s="94"/>
      <c r="BT19" s="94"/>
      <c r="BU19" s="94"/>
      <c r="BV19" s="94"/>
      <c r="BW19" s="94"/>
      <c r="BX19" s="94"/>
      <c r="BY19" s="94"/>
      <c r="BZ19" s="9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3"/>
      <c r="BM20" s="94"/>
      <c r="BN20" s="94"/>
      <c r="BO20" s="94"/>
      <c r="BP20" s="94"/>
      <c r="BQ20" s="94"/>
      <c r="BR20" s="94"/>
      <c r="BS20" s="94"/>
      <c r="BT20" s="94"/>
      <c r="BU20" s="94"/>
      <c r="BV20" s="94"/>
      <c r="BW20" s="94"/>
      <c r="BX20" s="94"/>
      <c r="BY20" s="94"/>
      <c r="BZ20" s="9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3"/>
      <c r="BM21" s="94"/>
      <c r="BN21" s="94"/>
      <c r="BO21" s="94"/>
      <c r="BP21" s="94"/>
      <c r="BQ21" s="94"/>
      <c r="BR21" s="94"/>
      <c r="BS21" s="94"/>
      <c r="BT21" s="94"/>
      <c r="BU21" s="94"/>
      <c r="BV21" s="94"/>
      <c r="BW21" s="94"/>
      <c r="BX21" s="94"/>
      <c r="BY21" s="94"/>
      <c r="BZ21" s="9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3"/>
      <c r="BM22" s="94"/>
      <c r="BN22" s="94"/>
      <c r="BO22" s="94"/>
      <c r="BP22" s="94"/>
      <c r="BQ22" s="94"/>
      <c r="BR22" s="94"/>
      <c r="BS22" s="94"/>
      <c r="BT22" s="94"/>
      <c r="BU22" s="94"/>
      <c r="BV22" s="94"/>
      <c r="BW22" s="94"/>
      <c r="BX22" s="94"/>
      <c r="BY22" s="94"/>
      <c r="BZ22" s="9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3"/>
      <c r="BM23" s="94"/>
      <c r="BN23" s="94"/>
      <c r="BO23" s="94"/>
      <c r="BP23" s="94"/>
      <c r="BQ23" s="94"/>
      <c r="BR23" s="94"/>
      <c r="BS23" s="94"/>
      <c r="BT23" s="94"/>
      <c r="BU23" s="94"/>
      <c r="BV23" s="94"/>
      <c r="BW23" s="94"/>
      <c r="BX23" s="94"/>
      <c r="BY23" s="94"/>
      <c r="BZ23" s="9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3"/>
      <c r="BM24" s="94"/>
      <c r="BN24" s="94"/>
      <c r="BO24" s="94"/>
      <c r="BP24" s="94"/>
      <c r="BQ24" s="94"/>
      <c r="BR24" s="94"/>
      <c r="BS24" s="94"/>
      <c r="BT24" s="94"/>
      <c r="BU24" s="94"/>
      <c r="BV24" s="94"/>
      <c r="BW24" s="94"/>
      <c r="BX24" s="94"/>
      <c r="BY24" s="94"/>
      <c r="BZ24" s="9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3"/>
      <c r="BM25" s="94"/>
      <c r="BN25" s="94"/>
      <c r="BO25" s="94"/>
      <c r="BP25" s="94"/>
      <c r="BQ25" s="94"/>
      <c r="BR25" s="94"/>
      <c r="BS25" s="94"/>
      <c r="BT25" s="94"/>
      <c r="BU25" s="94"/>
      <c r="BV25" s="94"/>
      <c r="BW25" s="94"/>
      <c r="BX25" s="94"/>
      <c r="BY25" s="94"/>
      <c r="BZ25" s="9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3"/>
      <c r="BM26" s="94"/>
      <c r="BN26" s="94"/>
      <c r="BO26" s="94"/>
      <c r="BP26" s="94"/>
      <c r="BQ26" s="94"/>
      <c r="BR26" s="94"/>
      <c r="BS26" s="94"/>
      <c r="BT26" s="94"/>
      <c r="BU26" s="94"/>
      <c r="BV26" s="94"/>
      <c r="BW26" s="94"/>
      <c r="BX26" s="94"/>
      <c r="BY26" s="94"/>
      <c r="BZ26" s="9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3"/>
      <c r="BM27" s="94"/>
      <c r="BN27" s="94"/>
      <c r="BO27" s="94"/>
      <c r="BP27" s="94"/>
      <c r="BQ27" s="94"/>
      <c r="BR27" s="94"/>
      <c r="BS27" s="94"/>
      <c r="BT27" s="94"/>
      <c r="BU27" s="94"/>
      <c r="BV27" s="94"/>
      <c r="BW27" s="94"/>
      <c r="BX27" s="94"/>
      <c r="BY27" s="94"/>
      <c r="BZ27" s="9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3"/>
      <c r="BM28" s="94"/>
      <c r="BN28" s="94"/>
      <c r="BO28" s="94"/>
      <c r="BP28" s="94"/>
      <c r="BQ28" s="94"/>
      <c r="BR28" s="94"/>
      <c r="BS28" s="94"/>
      <c r="BT28" s="94"/>
      <c r="BU28" s="94"/>
      <c r="BV28" s="94"/>
      <c r="BW28" s="94"/>
      <c r="BX28" s="94"/>
      <c r="BY28" s="94"/>
      <c r="BZ28" s="9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3"/>
      <c r="BM29" s="94"/>
      <c r="BN29" s="94"/>
      <c r="BO29" s="94"/>
      <c r="BP29" s="94"/>
      <c r="BQ29" s="94"/>
      <c r="BR29" s="94"/>
      <c r="BS29" s="94"/>
      <c r="BT29" s="94"/>
      <c r="BU29" s="94"/>
      <c r="BV29" s="94"/>
      <c r="BW29" s="94"/>
      <c r="BX29" s="94"/>
      <c r="BY29" s="94"/>
      <c r="BZ29" s="9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3"/>
      <c r="BM30" s="94"/>
      <c r="BN30" s="94"/>
      <c r="BO30" s="94"/>
      <c r="BP30" s="94"/>
      <c r="BQ30" s="94"/>
      <c r="BR30" s="94"/>
      <c r="BS30" s="94"/>
      <c r="BT30" s="94"/>
      <c r="BU30" s="94"/>
      <c r="BV30" s="94"/>
      <c r="BW30" s="94"/>
      <c r="BX30" s="94"/>
      <c r="BY30" s="94"/>
      <c r="BZ30" s="9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3"/>
      <c r="BM31" s="94"/>
      <c r="BN31" s="94"/>
      <c r="BO31" s="94"/>
      <c r="BP31" s="94"/>
      <c r="BQ31" s="94"/>
      <c r="BR31" s="94"/>
      <c r="BS31" s="94"/>
      <c r="BT31" s="94"/>
      <c r="BU31" s="94"/>
      <c r="BV31" s="94"/>
      <c r="BW31" s="94"/>
      <c r="BX31" s="94"/>
      <c r="BY31" s="94"/>
      <c r="BZ31" s="9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3"/>
      <c r="BM32" s="94"/>
      <c r="BN32" s="94"/>
      <c r="BO32" s="94"/>
      <c r="BP32" s="94"/>
      <c r="BQ32" s="94"/>
      <c r="BR32" s="94"/>
      <c r="BS32" s="94"/>
      <c r="BT32" s="94"/>
      <c r="BU32" s="94"/>
      <c r="BV32" s="94"/>
      <c r="BW32" s="94"/>
      <c r="BX32" s="94"/>
      <c r="BY32" s="94"/>
      <c r="BZ32" s="9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3"/>
      <c r="BM33" s="94"/>
      <c r="BN33" s="94"/>
      <c r="BO33" s="94"/>
      <c r="BP33" s="94"/>
      <c r="BQ33" s="94"/>
      <c r="BR33" s="94"/>
      <c r="BS33" s="94"/>
      <c r="BT33" s="94"/>
      <c r="BU33" s="94"/>
      <c r="BV33" s="94"/>
      <c r="BW33" s="94"/>
      <c r="BX33" s="94"/>
      <c r="BY33" s="94"/>
      <c r="BZ33" s="9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3"/>
      <c r="BM34" s="94"/>
      <c r="BN34" s="94"/>
      <c r="BO34" s="94"/>
      <c r="BP34" s="94"/>
      <c r="BQ34" s="94"/>
      <c r="BR34" s="94"/>
      <c r="BS34" s="94"/>
      <c r="BT34" s="94"/>
      <c r="BU34" s="94"/>
      <c r="BV34" s="94"/>
      <c r="BW34" s="94"/>
      <c r="BX34" s="94"/>
      <c r="BY34" s="94"/>
      <c r="BZ34" s="9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3"/>
      <c r="BM35" s="94"/>
      <c r="BN35" s="94"/>
      <c r="BO35" s="94"/>
      <c r="BP35" s="94"/>
      <c r="BQ35" s="94"/>
      <c r="BR35" s="94"/>
      <c r="BS35" s="94"/>
      <c r="BT35" s="94"/>
      <c r="BU35" s="94"/>
      <c r="BV35" s="94"/>
      <c r="BW35" s="94"/>
      <c r="BX35" s="94"/>
      <c r="BY35" s="94"/>
      <c r="BZ35" s="9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3"/>
      <c r="BM36" s="94"/>
      <c r="BN36" s="94"/>
      <c r="BO36" s="94"/>
      <c r="BP36" s="94"/>
      <c r="BQ36" s="94"/>
      <c r="BR36" s="94"/>
      <c r="BS36" s="94"/>
      <c r="BT36" s="94"/>
      <c r="BU36" s="94"/>
      <c r="BV36" s="94"/>
      <c r="BW36" s="94"/>
      <c r="BX36" s="94"/>
      <c r="BY36" s="94"/>
      <c r="BZ36" s="9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3"/>
      <c r="BM37" s="94"/>
      <c r="BN37" s="94"/>
      <c r="BO37" s="94"/>
      <c r="BP37" s="94"/>
      <c r="BQ37" s="94"/>
      <c r="BR37" s="94"/>
      <c r="BS37" s="94"/>
      <c r="BT37" s="94"/>
      <c r="BU37" s="94"/>
      <c r="BV37" s="94"/>
      <c r="BW37" s="94"/>
      <c r="BX37" s="94"/>
      <c r="BY37" s="94"/>
      <c r="BZ37" s="9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3"/>
      <c r="BM38" s="94"/>
      <c r="BN38" s="94"/>
      <c r="BO38" s="94"/>
      <c r="BP38" s="94"/>
      <c r="BQ38" s="94"/>
      <c r="BR38" s="94"/>
      <c r="BS38" s="94"/>
      <c r="BT38" s="94"/>
      <c r="BU38" s="94"/>
      <c r="BV38" s="94"/>
      <c r="BW38" s="94"/>
      <c r="BX38" s="94"/>
      <c r="BY38" s="94"/>
      <c r="BZ38" s="9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3"/>
      <c r="BM39" s="94"/>
      <c r="BN39" s="94"/>
      <c r="BO39" s="94"/>
      <c r="BP39" s="94"/>
      <c r="BQ39" s="94"/>
      <c r="BR39" s="94"/>
      <c r="BS39" s="94"/>
      <c r="BT39" s="94"/>
      <c r="BU39" s="94"/>
      <c r="BV39" s="94"/>
      <c r="BW39" s="94"/>
      <c r="BX39" s="94"/>
      <c r="BY39" s="94"/>
      <c r="BZ39" s="9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3"/>
      <c r="BM40" s="94"/>
      <c r="BN40" s="94"/>
      <c r="BO40" s="94"/>
      <c r="BP40" s="94"/>
      <c r="BQ40" s="94"/>
      <c r="BR40" s="94"/>
      <c r="BS40" s="94"/>
      <c r="BT40" s="94"/>
      <c r="BU40" s="94"/>
      <c r="BV40" s="94"/>
      <c r="BW40" s="94"/>
      <c r="BX40" s="94"/>
      <c r="BY40" s="94"/>
      <c r="BZ40" s="9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3"/>
      <c r="BM41" s="94"/>
      <c r="BN41" s="94"/>
      <c r="BO41" s="94"/>
      <c r="BP41" s="94"/>
      <c r="BQ41" s="94"/>
      <c r="BR41" s="94"/>
      <c r="BS41" s="94"/>
      <c r="BT41" s="94"/>
      <c r="BU41" s="94"/>
      <c r="BV41" s="94"/>
      <c r="BW41" s="94"/>
      <c r="BX41" s="94"/>
      <c r="BY41" s="94"/>
      <c r="BZ41" s="9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3"/>
      <c r="BM42" s="94"/>
      <c r="BN42" s="94"/>
      <c r="BO42" s="94"/>
      <c r="BP42" s="94"/>
      <c r="BQ42" s="94"/>
      <c r="BR42" s="94"/>
      <c r="BS42" s="94"/>
      <c r="BT42" s="94"/>
      <c r="BU42" s="94"/>
      <c r="BV42" s="94"/>
      <c r="BW42" s="94"/>
      <c r="BX42" s="94"/>
      <c r="BY42" s="94"/>
      <c r="BZ42" s="9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3"/>
      <c r="BM43" s="94"/>
      <c r="BN43" s="94"/>
      <c r="BO43" s="94"/>
      <c r="BP43" s="94"/>
      <c r="BQ43" s="94"/>
      <c r="BR43" s="94"/>
      <c r="BS43" s="94"/>
      <c r="BT43" s="94"/>
      <c r="BU43" s="94"/>
      <c r="BV43" s="94"/>
      <c r="BW43" s="94"/>
      <c r="BX43" s="94"/>
      <c r="BY43" s="94"/>
      <c r="BZ43" s="9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4"/>
      <c r="BN44" s="94"/>
      <c r="BO44" s="94"/>
      <c r="BP44" s="94"/>
      <c r="BQ44" s="94"/>
      <c r="BR44" s="94"/>
      <c r="BS44" s="94"/>
      <c r="BT44" s="94"/>
      <c r="BU44" s="94"/>
      <c r="BV44" s="94"/>
      <c r="BW44" s="94"/>
      <c r="BX44" s="94"/>
      <c r="BY44" s="94"/>
      <c r="BZ44" s="9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1WZOurwl0k+MPDu+M8uGblbYPyGGkVA5bKzADECh/XgwNNIQ0rvKhrIwO47MTV6vtCUxYVATqUxkNsZK4dLxQ==" saltValue="7G34HOipjz0MXaLKcXZV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192139</v>
      </c>
      <c r="D6" s="20">
        <f t="shared" si="3"/>
        <v>46</v>
      </c>
      <c r="E6" s="20">
        <f t="shared" si="3"/>
        <v>1</v>
      </c>
      <c r="F6" s="20">
        <f t="shared" si="3"/>
        <v>0</v>
      </c>
      <c r="G6" s="20">
        <f t="shared" si="3"/>
        <v>1</v>
      </c>
      <c r="H6" s="20" t="str">
        <f t="shared" si="3"/>
        <v>山梨県　甲州市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57.8</v>
      </c>
      <c r="P6" s="21">
        <f t="shared" si="3"/>
        <v>96.3</v>
      </c>
      <c r="Q6" s="21">
        <f t="shared" si="3"/>
        <v>3080</v>
      </c>
      <c r="R6" s="21">
        <f t="shared" si="3"/>
        <v>29925</v>
      </c>
      <c r="S6" s="21">
        <f t="shared" si="3"/>
        <v>264.11</v>
      </c>
      <c r="T6" s="21">
        <f t="shared" si="3"/>
        <v>113.31</v>
      </c>
      <c r="U6" s="21">
        <f t="shared" si="3"/>
        <v>28673</v>
      </c>
      <c r="V6" s="21">
        <f t="shared" si="3"/>
        <v>39.56</v>
      </c>
      <c r="W6" s="21">
        <f t="shared" si="3"/>
        <v>724.8</v>
      </c>
      <c r="X6" s="22">
        <f>IF(X7="",NA(),X7)</f>
        <v>111.45</v>
      </c>
      <c r="Y6" s="22">
        <f t="shared" ref="Y6:AG6" si="4">IF(Y7="",NA(),Y7)</f>
        <v>105.88</v>
      </c>
      <c r="Z6" s="22">
        <f t="shared" si="4"/>
        <v>103.99</v>
      </c>
      <c r="AA6" s="22">
        <f t="shared" si="4"/>
        <v>105.98</v>
      </c>
      <c r="AB6" s="22">
        <f t="shared" si="4"/>
        <v>104.26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2">
        <f t="shared" si="5"/>
        <v>35.07</v>
      </c>
      <c r="AL6" s="22">
        <f t="shared" si="5"/>
        <v>25.83</v>
      </c>
      <c r="AM6" s="22">
        <f t="shared" si="5"/>
        <v>18.899999999999999</v>
      </c>
      <c r="AN6" s="22">
        <f t="shared" si="5"/>
        <v>3.16</v>
      </c>
      <c r="AO6" s="22">
        <f t="shared" si="5"/>
        <v>3.59</v>
      </c>
      <c r="AP6" s="22">
        <f t="shared" si="5"/>
        <v>3.98</v>
      </c>
      <c r="AQ6" s="22">
        <f t="shared" si="5"/>
        <v>6.02</v>
      </c>
      <c r="AR6" s="22">
        <f t="shared" si="5"/>
        <v>7.78</v>
      </c>
      <c r="AS6" s="21" t="str">
        <f>IF(AS7="","",IF(AS7="-","【-】","【"&amp;SUBSTITUTE(TEXT(AS7,"#,##0.00"),"-","△")&amp;"】"))</f>
        <v>【1.34】</v>
      </c>
      <c r="AT6" s="22">
        <f>IF(AT7="",NA(),AT7)</f>
        <v>670.39</v>
      </c>
      <c r="AU6" s="22">
        <f t="shared" ref="AU6:BC6" si="6">IF(AU7="",NA(),AU7)</f>
        <v>826.16</v>
      </c>
      <c r="AV6" s="22">
        <f t="shared" si="6"/>
        <v>310.14999999999998</v>
      </c>
      <c r="AW6" s="22">
        <f t="shared" si="6"/>
        <v>265.91000000000003</v>
      </c>
      <c r="AX6" s="22">
        <f t="shared" si="6"/>
        <v>250.08</v>
      </c>
      <c r="AY6" s="22">
        <f t="shared" si="6"/>
        <v>369.69</v>
      </c>
      <c r="AZ6" s="22">
        <f t="shared" si="6"/>
        <v>379.08</v>
      </c>
      <c r="BA6" s="22">
        <f t="shared" si="6"/>
        <v>367.55</v>
      </c>
      <c r="BB6" s="22">
        <f t="shared" si="6"/>
        <v>378.56</v>
      </c>
      <c r="BC6" s="22">
        <f t="shared" si="6"/>
        <v>364.46</v>
      </c>
      <c r="BD6" s="21" t="str">
        <f>IF(BD7="","",IF(BD7="-","【-】","【"&amp;SUBSTITUTE(TEXT(BD7,"#,##0.00"),"-","△")&amp;"】"))</f>
        <v>【252.29】</v>
      </c>
      <c r="BE6" s="22">
        <f>IF(BE7="",NA(),BE7)</f>
        <v>259.2</v>
      </c>
      <c r="BF6" s="22">
        <f t="shared" ref="BF6:BN6" si="7">IF(BF7="",NA(),BF7)</f>
        <v>242.6</v>
      </c>
      <c r="BG6" s="22">
        <f t="shared" si="7"/>
        <v>706.61</v>
      </c>
      <c r="BH6" s="22">
        <f t="shared" si="7"/>
        <v>707.59</v>
      </c>
      <c r="BI6" s="22">
        <f t="shared" si="7"/>
        <v>713.5</v>
      </c>
      <c r="BJ6" s="22">
        <f t="shared" si="7"/>
        <v>402.99</v>
      </c>
      <c r="BK6" s="22">
        <f t="shared" si="7"/>
        <v>398.98</v>
      </c>
      <c r="BL6" s="22">
        <f t="shared" si="7"/>
        <v>418.68</v>
      </c>
      <c r="BM6" s="22">
        <f t="shared" si="7"/>
        <v>395.68</v>
      </c>
      <c r="BN6" s="22">
        <f t="shared" si="7"/>
        <v>403.72</v>
      </c>
      <c r="BO6" s="21" t="str">
        <f>IF(BO7="","",IF(BO7="-","【-】","【"&amp;SUBSTITUTE(TEXT(BO7,"#,##0.00"),"-","△")&amp;"】"))</f>
        <v>【268.07】</v>
      </c>
      <c r="BP6" s="22">
        <f>IF(BP7="",NA(),BP7)</f>
        <v>106.84</v>
      </c>
      <c r="BQ6" s="22">
        <f t="shared" ref="BQ6:BY6" si="8">IF(BQ7="",NA(),BQ7)</f>
        <v>101.55</v>
      </c>
      <c r="BR6" s="22">
        <f t="shared" si="8"/>
        <v>77.5</v>
      </c>
      <c r="BS6" s="22">
        <f t="shared" si="8"/>
        <v>73.31</v>
      </c>
      <c r="BT6" s="22">
        <f t="shared" si="8"/>
        <v>72.319999999999993</v>
      </c>
      <c r="BU6" s="22">
        <f t="shared" si="8"/>
        <v>98.66</v>
      </c>
      <c r="BV6" s="22">
        <f t="shared" si="8"/>
        <v>98.64</v>
      </c>
      <c r="BW6" s="22">
        <f t="shared" si="8"/>
        <v>94.78</v>
      </c>
      <c r="BX6" s="22">
        <f t="shared" si="8"/>
        <v>97.59</v>
      </c>
      <c r="BY6" s="22">
        <f t="shared" si="8"/>
        <v>92.17</v>
      </c>
      <c r="BZ6" s="21" t="str">
        <f>IF(BZ7="","",IF(BZ7="-","【-】","【"&amp;SUBSTITUTE(TEXT(BZ7,"#,##0.00"),"-","△")&amp;"】"))</f>
        <v>【97.47】</v>
      </c>
      <c r="CA6" s="22">
        <f>IF(CA7="",NA(),CA7)</f>
        <v>164.3</v>
      </c>
      <c r="CB6" s="22">
        <f t="shared" ref="CB6:CJ6" si="9">IF(CB7="",NA(),CB7)</f>
        <v>172.89</v>
      </c>
      <c r="CC6" s="22">
        <f t="shared" si="9"/>
        <v>209.92</v>
      </c>
      <c r="CD6" s="22">
        <f t="shared" si="9"/>
        <v>222.01</v>
      </c>
      <c r="CE6" s="22">
        <f t="shared" si="9"/>
        <v>225.68</v>
      </c>
      <c r="CF6" s="22">
        <f t="shared" si="9"/>
        <v>178.59</v>
      </c>
      <c r="CG6" s="22">
        <f t="shared" si="9"/>
        <v>178.92</v>
      </c>
      <c r="CH6" s="22">
        <f t="shared" si="9"/>
        <v>181.3</v>
      </c>
      <c r="CI6" s="22">
        <f t="shared" si="9"/>
        <v>181.71</v>
      </c>
      <c r="CJ6" s="22">
        <f t="shared" si="9"/>
        <v>188.51</v>
      </c>
      <c r="CK6" s="21" t="str">
        <f>IF(CK7="","",IF(CK7="-","【-】","【"&amp;SUBSTITUTE(TEXT(CK7,"#,##0.00"),"-","△")&amp;"】"))</f>
        <v>【174.75】</v>
      </c>
      <c r="CL6" s="22">
        <f>IF(CL7="",NA(),CL7)</f>
        <v>50.53</v>
      </c>
      <c r="CM6" s="22">
        <f t="shared" ref="CM6:CU6" si="10">IF(CM7="",NA(),CM7)</f>
        <v>49.46</v>
      </c>
      <c r="CN6" s="22">
        <f t="shared" si="10"/>
        <v>79.86</v>
      </c>
      <c r="CO6" s="22">
        <f t="shared" si="10"/>
        <v>68.88</v>
      </c>
      <c r="CP6" s="22">
        <f t="shared" si="10"/>
        <v>66.77</v>
      </c>
      <c r="CQ6" s="22">
        <f t="shared" si="10"/>
        <v>55.03</v>
      </c>
      <c r="CR6" s="22">
        <f t="shared" si="10"/>
        <v>55.14</v>
      </c>
      <c r="CS6" s="22">
        <f t="shared" si="10"/>
        <v>55.89</v>
      </c>
      <c r="CT6" s="22">
        <f t="shared" si="10"/>
        <v>55.72</v>
      </c>
      <c r="CU6" s="22">
        <f t="shared" si="10"/>
        <v>55.31</v>
      </c>
      <c r="CV6" s="21" t="str">
        <f>IF(CV7="","",IF(CV7="-","【-】","【"&amp;SUBSTITUTE(TEXT(CV7,"#,##0.00"),"-","△")&amp;"】"))</f>
        <v>【59.97】</v>
      </c>
      <c r="CW6" s="22">
        <f>IF(CW7="",NA(),CW7)</f>
        <v>74.63</v>
      </c>
      <c r="CX6" s="22">
        <f t="shared" ref="CX6:DF6" si="11">IF(CX7="",NA(),CX7)</f>
        <v>74.819999999999993</v>
      </c>
      <c r="CY6" s="22">
        <f t="shared" si="11"/>
        <v>76.430000000000007</v>
      </c>
      <c r="CZ6" s="22">
        <f t="shared" si="11"/>
        <v>76.489999999999995</v>
      </c>
      <c r="DA6" s="22">
        <f t="shared" si="11"/>
        <v>77.16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45.85</v>
      </c>
      <c r="DI6" s="22">
        <f t="shared" ref="DI6:DQ6" si="12">IF(DI7="",NA(),DI7)</f>
        <v>47.12</v>
      </c>
      <c r="DJ6" s="22">
        <f t="shared" si="12"/>
        <v>29.86</v>
      </c>
      <c r="DK6" s="22">
        <f t="shared" si="12"/>
        <v>31.75</v>
      </c>
      <c r="DL6" s="22">
        <f t="shared" si="12"/>
        <v>33.89</v>
      </c>
      <c r="DM6" s="22">
        <f t="shared" si="12"/>
        <v>48.87</v>
      </c>
      <c r="DN6" s="22">
        <f t="shared" si="12"/>
        <v>49.92</v>
      </c>
      <c r="DO6" s="22">
        <f t="shared" si="12"/>
        <v>50.63</v>
      </c>
      <c r="DP6" s="22">
        <f t="shared" si="12"/>
        <v>51.29</v>
      </c>
      <c r="DQ6" s="22">
        <f t="shared" si="12"/>
        <v>52.2</v>
      </c>
      <c r="DR6" s="21" t="str">
        <f>IF(DR7="","",IF(DR7="-","【-】","【"&amp;SUBSTITUTE(TEXT(DR7,"#,##0.00"),"-","△")&amp;"】"))</f>
        <v>【51.51】</v>
      </c>
      <c r="DS6" s="22">
        <f>IF(DS7="",NA(),DS7)</f>
        <v>26.34</v>
      </c>
      <c r="DT6" s="22">
        <f t="shared" ref="DT6:EB6" si="13">IF(DT7="",NA(),DT7)</f>
        <v>26.79</v>
      </c>
      <c r="DU6" s="22">
        <f t="shared" si="13"/>
        <v>12.56</v>
      </c>
      <c r="DV6" s="22">
        <f t="shared" si="13"/>
        <v>13.9</v>
      </c>
      <c r="DW6" s="22">
        <f t="shared" si="13"/>
        <v>14.36</v>
      </c>
      <c r="DX6" s="22">
        <f t="shared" si="13"/>
        <v>14.85</v>
      </c>
      <c r="DY6" s="22">
        <f t="shared" si="13"/>
        <v>16.88</v>
      </c>
      <c r="DZ6" s="22">
        <f t="shared" si="13"/>
        <v>18.28</v>
      </c>
      <c r="EA6" s="22">
        <f t="shared" si="13"/>
        <v>19.61</v>
      </c>
      <c r="EB6" s="22">
        <f t="shared" si="13"/>
        <v>20.73</v>
      </c>
      <c r="EC6" s="21" t="str">
        <f>IF(EC7="","",IF(EC7="-","【-】","【"&amp;SUBSTITUTE(TEXT(EC7,"#,##0.00"),"-","△")&amp;"】"))</f>
        <v>【23.75】</v>
      </c>
      <c r="ED6" s="22">
        <f>IF(ED7="",NA(),ED7)</f>
        <v>1.46</v>
      </c>
      <c r="EE6" s="22">
        <f t="shared" ref="EE6:EM6" si="14">IF(EE7="",NA(),EE7)</f>
        <v>1.1399999999999999</v>
      </c>
      <c r="EF6" s="22">
        <f t="shared" si="14"/>
        <v>0.64</v>
      </c>
      <c r="EG6" s="22">
        <f t="shared" si="14"/>
        <v>0.59</v>
      </c>
      <c r="EH6" s="22">
        <f t="shared" si="14"/>
        <v>0.68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192139</v>
      </c>
      <c r="D7" s="24">
        <v>46</v>
      </c>
      <c r="E7" s="24">
        <v>1</v>
      </c>
      <c r="F7" s="24">
        <v>0</v>
      </c>
      <c r="G7" s="24">
        <v>1</v>
      </c>
      <c r="H7" s="24" t="s">
        <v>92</v>
      </c>
      <c r="I7" s="24" t="s">
        <v>93</v>
      </c>
      <c r="J7" s="24" t="s">
        <v>94</v>
      </c>
      <c r="K7" s="24" t="s">
        <v>95</v>
      </c>
      <c r="L7" s="24" t="s">
        <v>96</v>
      </c>
      <c r="M7" s="24" t="s">
        <v>97</v>
      </c>
      <c r="N7" s="25" t="s">
        <v>98</v>
      </c>
      <c r="O7" s="25">
        <v>57.8</v>
      </c>
      <c r="P7" s="25">
        <v>96.3</v>
      </c>
      <c r="Q7" s="25">
        <v>3080</v>
      </c>
      <c r="R7" s="25">
        <v>29925</v>
      </c>
      <c r="S7" s="25">
        <v>264.11</v>
      </c>
      <c r="T7" s="25">
        <v>113.31</v>
      </c>
      <c r="U7" s="25">
        <v>28673</v>
      </c>
      <c r="V7" s="25">
        <v>39.56</v>
      </c>
      <c r="W7" s="25">
        <v>724.8</v>
      </c>
      <c r="X7" s="25">
        <v>111.45</v>
      </c>
      <c r="Y7" s="25">
        <v>105.88</v>
      </c>
      <c r="Z7" s="25">
        <v>103.99</v>
      </c>
      <c r="AA7" s="25">
        <v>105.98</v>
      </c>
      <c r="AB7" s="25">
        <v>104.26</v>
      </c>
      <c r="AC7" s="25">
        <v>108.87</v>
      </c>
      <c r="AD7" s="25">
        <v>108.61</v>
      </c>
      <c r="AE7" s="25">
        <v>108.35</v>
      </c>
      <c r="AF7" s="25">
        <v>108.84</v>
      </c>
      <c r="AG7" s="25">
        <v>105.92</v>
      </c>
      <c r="AH7" s="25">
        <v>108.7</v>
      </c>
      <c r="AI7" s="25">
        <v>0</v>
      </c>
      <c r="AJ7" s="25">
        <v>0</v>
      </c>
      <c r="AK7" s="25">
        <v>35.07</v>
      </c>
      <c r="AL7" s="25">
        <v>25.83</v>
      </c>
      <c r="AM7" s="25">
        <v>18.899999999999999</v>
      </c>
      <c r="AN7" s="25">
        <v>3.16</v>
      </c>
      <c r="AO7" s="25">
        <v>3.59</v>
      </c>
      <c r="AP7" s="25">
        <v>3.98</v>
      </c>
      <c r="AQ7" s="25">
        <v>6.02</v>
      </c>
      <c r="AR7" s="25">
        <v>7.78</v>
      </c>
      <c r="AS7" s="25">
        <v>1.34</v>
      </c>
      <c r="AT7" s="25">
        <v>670.39</v>
      </c>
      <c r="AU7" s="25">
        <v>826.16</v>
      </c>
      <c r="AV7" s="25">
        <v>310.14999999999998</v>
      </c>
      <c r="AW7" s="25">
        <v>265.91000000000003</v>
      </c>
      <c r="AX7" s="25">
        <v>250.08</v>
      </c>
      <c r="AY7" s="25">
        <v>369.69</v>
      </c>
      <c r="AZ7" s="25">
        <v>379.08</v>
      </c>
      <c r="BA7" s="25">
        <v>367.55</v>
      </c>
      <c r="BB7" s="25">
        <v>378.56</v>
      </c>
      <c r="BC7" s="25">
        <v>364.46</v>
      </c>
      <c r="BD7" s="25">
        <v>252.29</v>
      </c>
      <c r="BE7" s="25">
        <v>259.2</v>
      </c>
      <c r="BF7" s="25">
        <v>242.6</v>
      </c>
      <c r="BG7" s="25">
        <v>706.61</v>
      </c>
      <c r="BH7" s="25">
        <v>707.59</v>
      </c>
      <c r="BI7" s="25">
        <v>713.5</v>
      </c>
      <c r="BJ7" s="25">
        <v>402.99</v>
      </c>
      <c r="BK7" s="25">
        <v>398.98</v>
      </c>
      <c r="BL7" s="25">
        <v>418.68</v>
      </c>
      <c r="BM7" s="25">
        <v>395.68</v>
      </c>
      <c r="BN7" s="25">
        <v>403.72</v>
      </c>
      <c r="BO7" s="25">
        <v>268.07</v>
      </c>
      <c r="BP7" s="25">
        <v>106.84</v>
      </c>
      <c r="BQ7" s="25">
        <v>101.55</v>
      </c>
      <c r="BR7" s="25">
        <v>77.5</v>
      </c>
      <c r="BS7" s="25">
        <v>73.31</v>
      </c>
      <c r="BT7" s="25">
        <v>72.319999999999993</v>
      </c>
      <c r="BU7" s="25">
        <v>98.66</v>
      </c>
      <c r="BV7" s="25">
        <v>98.64</v>
      </c>
      <c r="BW7" s="25">
        <v>94.78</v>
      </c>
      <c r="BX7" s="25">
        <v>97.59</v>
      </c>
      <c r="BY7" s="25">
        <v>92.17</v>
      </c>
      <c r="BZ7" s="25">
        <v>97.47</v>
      </c>
      <c r="CA7" s="25">
        <v>164.3</v>
      </c>
      <c r="CB7" s="25">
        <v>172.89</v>
      </c>
      <c r="CC7" s="25">
        <v>209.92</v>
      </c>
      <c r="CD7" s="25">
        <v>222.01</v>
      </c>
      <c r="CE7" s="25">
        <v>225.68</v>
      </c>
      <c r="CF7" s="25">
        <v>178.59</v>
      </c>
      <c r="CG7" s="25">
        <v>178.92</v>
      </c>
      <c r="CH7" s="25">
        <v>181.3</v>
      </c>
      <c r="CI7" s="25">
        <v>181.71</v>
      </c>
      <c r="CJ7" s="25">
        <v>188.51</v>
      </c>
      <c r="CK7" s="25">
        <v>174.75</v>
      </c>
      <c r="CL7" s="25">
        <v>50.53</v>
      </c>
      <c r="CM7" s="25">
        <v>49.46</v>
      </c>
      <c r="CN7" s="25">
        <v>79.86</v>
      </c>
      <c r="CO7" s="25">
        <v>68.88</v>
      </c>
      <c r="CP7" s="25">
        <v>66.77</v>
      </c>
      <c r="CQ7" s="25">
        <v>55.03</v>
      </c>
      <c r="CR7" s="25">
        <v>55.14</v>
      </c>
      <c r="CS7" s="25">
        <v>55.89</v>
      </c>
      <c r="CT7" s="25">
        <v>55.72</v>
      </c>
      <c r="CU7" s="25">
        <v>55.31</v>
      </c>
      <c r="CV7" s="25">
        <v>59.97</v>
      </c>
      <c r="CW7" s="25">
        <v>74.63</v>
      </c>
      <c r="CX7" s="25">
        <v>74.819999999999993</v>
      </c>
      <c r="CY7" s="25">
        <v>76.430000000000007</v>
      </c>
      <c r="CZ7" s="25">
        <v>76.489999999999995</v>
      </c>
      <c r="DA7" s="25">
        <v>77.16</v>
      </c>
      <c r="DB7" s="25">
        <v>81.900000000000006</v>
      </c>
      <c r="DC7" s="25">
        <v>81.39</v>
      </c>
      <c r="DD7" s="25">
        <v>81.27</v>
      </c>
      <c r="DE7" s="25">
        <v>81.260000000000005</v>
      </c>
      <c r="DF7" s="25">
        <v>80.36</v>
      </c>
      <c r="DG7" s="25">
        <v>89.76</v>
      </c>
      <c r="DH7" s="25">
        <v>45.85</v>
      </c>
      <c r="DI7" s="25">
        <v>47.12</v>
      </c>
      <c r="DJ7" s="25">
        <v>29.86</v>
      </c>
      <c r="DK7" s="25">
        <v>31.75</v>
      </c>
      <c r="DL7" s="25">
        <v>33.89</v>
      </c>
      <c r="DM7" s="25">
        <v>48.87</v>
      </c>
      <c r="DN7" s="25">
        <v>49.92</v>
      </c>
      <c r="DO7" s="25">
        <v>50.63</v>
      </c>
      <c r="DP7" s="25">
        <v>51.29</v>
      </c>
      <c r="DQ7" s="25">
        <v>52.2</v>
      </c>
      <c r="DR7" s="25">
        <v>51.51</v>
      </c>
      <c r="DS7" s="25">
        <v>26.34</v>
      </c>
      <c r="DT7" s="25">
        <v>26.79</v>
      </c>
      <c r="DU7" s="25">
        <v>12.56</v>
      </c>
      <c r="DV7" s="25">
        <v>13.9</v>
      </c>
      <c r="DW7" s="25">
        <v>14.36</v>
      </c>
      <c r="DX7" s="25">
        <v>14.85</v>
      </c>
      <c r="DY7" s="25">
        <v>16.88</v>
      </c>
      <c r="DZ7" s="25">
        <v>18.28</v>
      </c>
      <c r="EA7" s="25">
        <v>19.61</v>
      </c>
      <c r="EB7" s="25">
        <v>20.73</v>
      </c>
      <c r="EC7" s="25">
        <v>23.75</v>
      </c>
      <c r="ED7" s="25">
        <v>1.46</v>
      </c>
      <c r="EE7" s="25">
        <v>1.1399999999999999</v>
      </c>
      <c r="EF7" s="25">
        <v>0.64</v>
      </c>
      <c r="EG7" s="25">
        <v>0.59</v>
      </c>
      <c r="EH7" s="25">
        <v>0.68</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2024-02-21T00:27:51Z</cp:lastPrinted>
  <dcterms:created xsi:type="dcterms:W3CDTF">2023-12-05T00:53:40Z</dcterms:created>
  <dcterms:modified xsi:type="dcterms:W3CDTF">2024-02-21T00:28:26Z</dcterms:modified>
  <cp:category/>
</cp:coreProperties>
</file>