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2石川\11 上野原市\1市→県\"/>
    </mc:Choice>
  </mc:AlternateContent>
  <xr:revisionPtr revIDLastSave="0" documentId="13_ncr:1_{EC1F508B-5BAC-45B6-9ABD-07C8F2EA11A0}" xr6:coauthVersionLast="47" xr6:coauthVersionMax="47" xr10:uidLastSave="{00000000-0000-0000-0000-000000000000}"/>
  <workbookProtection workbookAlgorithmName="SHA-512" workbookHashValue="Qdc3xOcFL1L+O6mwANdc/3UoZCxX6eay0sQ8/gg9VWjk0ZlnXSJJGLx3WKodelygxMQYYye1dN0M07iPjD1ceg==" workbookSaltValue="w4lpTnIWxsnBDTX6Mui8dw==" workbookSpinCount="100000" lockStructure="1"/>
  <bookViews>
    <workbookView xWindow="22932" yWindow="-2436"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AD10" i="4" s="1"/>
  <c r="Q6" i="5"/>
  <c r="W10" i="4" s="1"/>
  <c r="P6" i="5"/>
  <c r="P10" i="4" s="1"/>
  <c r="O6" i="5"/>
  <c r="N6" i="5"/>
  <c r="M6" i="5"/>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BB10" i="4"/>
  <c r="AT10" i="4"/>
  <c r="AL10" i="4"/>
  <c r="I10" i="4"/>
  <c r="B10" i="4"/>
  <c r="AD8" i="4"/>
  <c r="W8" i="4"/>
  <c r="P8" i="4"/>
  <c r="I8" i="4"/>
</calcChain>
</file>

<file path=xl/sharedStrings.xml><?xml version="1.0" encoding="utf-8"?>
<sst xmlns="http://schemas.openxmlformats.org/spreadsheetml/2006/main" count="241" uniqueCount="116">
  <si>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</si>
  <si>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</si>
  <si>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</si>
  <si>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</si>
  <si>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</si>
  <si>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</si>
  <si>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</si>
  <si>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</si>
  <si>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</si>
  <si>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</si>
  <si>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</si>
  <si>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</si>
  <si>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</si>
  <si>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</si>
  <si>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</si>
  <si>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</si>
  <si>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</si>
  <si>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</si>
  <si>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</si>
  <si>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</si>
  <si>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</si>
  <si>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</si>
  <si>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</si>
  <si>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</si>
  <si>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</si>
  <si>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</si>
  <si>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</si>
  <si>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</si>
  <si>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</si>
  <si>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</si>
  <si>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</si>
  <si>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</si>
  <si>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</si>
  <si>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</si>
  <si>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</si>
  <si>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</si>
  <si>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</si>
  <si>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</si>
  <si>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</si>
  <si>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</si>
  <si>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</si>
  <si>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</si>
  <si>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</si>
  <si>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</si>
  <si>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</si>
  <si>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</si>
  <si>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</si>
  <si>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</si>
  <si>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</si>
  <si>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</si>
  <si>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</si>
  <si>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</si>
  <si>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</si>
  <si>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</si>
  <si>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</si>
  <si>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</si>
  <si>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</si>
  <si>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</si>
  <si>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</si>
  <si>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</si>
  <si>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</si>
  <si>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</si>
  <si>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</si>
  <si>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</si>
  <si>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</si>
  <si>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</si>
  <si>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</si>
  <si>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</si>
  <si>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</si>
  <si>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</si>
  <si>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</si>
  <si>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</si>
  <si>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</si>
  <si>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</si>
  <si>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</si>
  <si>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</si>
  <si>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</si>
  <si>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</si>
  <si>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</si>
  <si>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</si>
  <si>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山梨県　上野原市</t>
  </si>
  <si>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</si>
  <si>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</si>
  <si>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</si>
  <si>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</si>
  <si>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</si>
  <si>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</si>
  <si>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</si>
  <si>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</si>
  <si>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</si>
  <si>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</si>
  <si>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</si>
  <si>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</si>
  <si>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</si>
  <si>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</si>
  <si>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</si>
  <si>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</si>
  <si>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</si>
  <si>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</si>
  <si>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</si>
  <si>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</si>
  <si>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</si>
  <si>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</si>
  <si>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</si>
  <si>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</si>
  <si>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</si>
  <si>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</si>
  <si>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</si>
  <si>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</si>
  <si>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</si>
  <si>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</si>
  <si>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</si>
  <si>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</si>
  <si>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市の公共下水道については、平成８年度より工事に着手し、平成１６年度に供用が開始された。これまで、大きな改修が無かったため、０となっている。
　今後はストックマネジメント計画等の策定を行い、投資の平準化を図っていく。</t>
    <rPh sb="71" eb="73">
      <t>コンゴ</t>
    </rPh>
    <rPh sb="84" eb="86">
      <t>ケイカク</t>
    </rPh>
    <rPh sb="86" eb="87">
      <t>トウ</t>
    </rPh>
    <rPh sb="88" eb="90">
      <t>サクテイ</t>
    </rPh>
    <rPh sb="91" eb="92">
      <t>オコナ</t>
    </rPh>
    <rPh sb="94" eb="96">
      <t>トウシ</t>
    </rPh>
    <rPh sb="97" eb="100">
      <t>ヘイジュンカ</t>
    </rPh>
    <rPh sb="101" eb="102">
      <t>ハカ</t>
    </rPh>
    <phoneticPr fontId="1"/>
  </si>
  <si>
    <t xml:space="preserve"> 当市では、維持管理費を使用料収入で賄えておらず、一般会計からの繰入金に頼っている現状である。
　令和6年度からは、公営企業会計への移行に伴い、事業の経営及び財政状況がより明らかになっていくため、その結果に基づき、経営改善のための計画を立てていきたい。
　また、今後の下水道施設の維持管理費が過大になることを防ぐために、アクションプランの見直しやストックマネジメント計画の策定等により、下水道施設への新築・更新が適切か否かを見極めていく必要がある。</t>
    <rPh sb="1" eb="3">
      <t>トウシ</t>
    </rPh>
    <rPh sb="6" eb="8">
      <t>イジ</t>
    </rPh>
    <rPh sb="8" eb="11">
      <t>カンリヒ</t>
    </rPh>
    <rPh sb="12" eb="15">
      <t>シヨウリョウ</t>
    </rPh>
    <rPh sb="15" eb="17">
      <t>シュウニュウ</t>
    </rPh>
    <rPh sb="18" eb="19">
      <t>マカナ</t>
    </rPh>
    <rPh sb="25" eb="27">
      <t>イッパン</t>
    </rPh>
    <rPh sb="27" eb="29">
      <t>カイケイ</t>
    </rPh>
    <rPh sb="32" eb="35">
      <t>クリイレキン</t>
    </rPh>
    <rPh sb="36" eb="37">
      <t>タヨ</t>
    </rPh>
    <rPh sb="41" eb="43">
      <t>ゲンジョウ</t>
    </rPh>
    <rPh sb="131" eb="133">
      <t>コンゴ</t>
    </rPh>
    <rPh sb="134" eb="137">
      <t>ゲスイドウ</t>
    </rPh>
    <rPh sb="137" eb="139">
      <t>シセツ</t>
    </rPh>
    <rPh sb="140" eb="142">
      <t>イジ</t>
    </rPh>
    <rPh sb="142" eb="145">
      <t>カンリヒ</t>
    </rPh>
    <rPh sb="146" eb="148">
      <t>カダイ</t>
    </rPh>
    <rPh sb="154" eb="155">
      <t>フセ</t>
    </rPh>
    <rPh sb="169" eb="171">
      <t>ミナオ</t>
    </rPh>
    <rPh sb="183" eb="185">
      <t>ケイカク</t>
    </rPh>
    <rPh sb="186" eb="188">
      <t>サクテイ</t>
    </rPh>
    <rPh sb="188" eb="189">
      <t>トウ</t>
    </rPh>
    <rPh sb="193" eb="196">
      <t>ゲスイドウ</t>
    </rPh>
    <rPh sb="196" eb="198">
      <t>シセツ</t>
    </rPh>
    <rPh sb="200" eb="202">
      <t>シンチク</t>
    </rPh>
    <rPh sb="203" eb="205">
      <t>コウシン</t>
    </rPh>
    <rPh sb="206" eb="208">
      <t>テキセツ</t>
    </rPh>
    <rPh sb="209" eb="210">
      <t>イナ</t>
    </rPh>
    <rPh sb="212" eb="214">
      <t>ミキワ</t>
    </rPh>
    <rPh sb="218" eb="220">
      <t>ヒツヨウ</t>
    </rPh>
    <phoneticPr fontId="1"/>
  </si>
  <si>
    <t>①収益的収支比率
収益的収支比率が100％を割り込んでおり、収支が赤字である。地方債償還金がここ数年高い割合となっているが、今後、減少傾向となる事から改善が見込まれる。
②及び③  該当無し
④企業債残高対事業規模比率
当該値が0となっているが、これは起債償還を繰入金（基準内）で賄っているためである。近年、事業費の圧縮により、企業債の発行額より返済額が上回っている。
⑤経費回収率
類似団体よりは9.68%高い数値となっており、前年度に比べ、4.42％低い数値となっている。前年度より低くなった主な要因としては、県が管理する汚水処理場の維持管理負担金の増加が主な要因である。そのため、数値の改善のため、維持管理費の削減や流域全体の接続率の向上に向け、負担金額減少のため協議を進めていきたい。また、普及促進の向上や不明水対策による費用の圧縮等を行うことで改善を目指す。
⑥汚水処理原価
類似団体よりも16.6円ほど高い数値となっており、前年度と比べ14.7円高い数値となっている。これらの要因及びそれに対する対策については、⑤と同じである。
⑦施設利用率
市は、県が管理する汚水処理場を利用しているため、施設は有していない。
⑧水洗化率
類似団体より、2.23％低く、前年度より0.66%高い数値となっている。未接続世帯に対し普及促進を実施し、接続率の向上を図りたい。</t>
    <rPh sb="86" eb="87">
      <t>オヨ</t>
    </rPh>
    <rPh sb="91" eb="93">
      <t>ガイトウ</t>
    </rPh>
    <rPh sb="93" eb="94">
      <t>ナ</t>
    </rPh>
    <rPh sb="204" eb="205">
      <t>タカ</t>
    </rPh>
    <rPh sb="215" eb="218">
      <t>ゼンネンド</t>
    </rPh>
    <rPh sb="219" eb="220">
      <t>クラ</t>
    </rPh>
    <rPh sb="227" eb="228">
      <t>ヒク</t>
    </rPh>
    <rPh sb="229" eb="231">
      <t>スウチ</t>
    </rPh>
    <rPh sb="238" eb="241">
      <t>ゼンネンド</t>
    </rPh>
    <rPh sb="243" eb="244">
      <t>ヒク</t>
    </rPh>
    <rPh sb="257" eb="258">
      <t>ケン</t>
    </rPh>
    <rPh sb="259" eb="261">
      <t>カンリ</t>
    </rPh>
    <rPh sb="263" eb="265">
      <t>オスイ</t>
    </rPh>
    <rPh sb="265" eb="268">
      <t>ショリジョウ</t>
    </rPh>
    <rPh sb="269" eb="271">
      <t>イジ</t>
    </rPh>
    <rPh sb="271" eb="273">
      <t>カンリ</t>
    </rPh>
    <rPh sb="273" eb="276">
      <t>フタンキン</t>
    </rPh>
    <rPh sb="277" eb="279">
      <t>ゾウカ</t>
    </rPh>
    <rPh sb="280" eb="281">
      <t>オモ</t>
    </rPh>
    <rPh sb="282" eb="284">
      <t>ヨウイン</t>
    </rPh>
    <rPh sb="293" eb="295">
      <t>スウチ</t>
    </rPh>
    <rPh sb="302" eb="304">
      <t>イジ</t>
    </rPh>
    <rPh sb="304" eb="307">
      <t>カンリヒ</t>
    </rPh>
    <rPh sb="308" eb="310">
      <t>サクゲン</t>
    </rPh>
    <rPh sb="311" eb="313">
      <t>リュウイキ</t>
    </rPh>
    <rPh sb="313" eb="315">
      <t>ゼンタイ</t>
    </rPh>
    <rPh sb="316" eb="318">
      <t>セツゾク</t>
    </rPh>
    <rPh sb="318" eb="319">
      <t>リツ</t>
    </rPh>
    <rPh sb="320" eb="322">
      <t>コウジョウ</t>
    </rPh>
    <rPh sb="323" eb="324">
      <t>ム</t>
    </rPh>
    <rPh sb="326" eb="329">
      <t>フタンキン</t>
    </rPh>
    <rPh sb="329" eb="330">
      <t>ガク</t>
    </rPh>
    <rPh sb="330" eb="332">
      <t>ゲンショウ</t>
    </rPh>
    <rPh sb="335" eb="337">
      <t>キョウギ</t>
    </rPh>
    <rPh sb="338" eb="339">
      <t>スス</t>
    </rPh>
    <rPh sb="349" eb="351">
      <t>フキュウ</t>
    </rPh>
    <rPh sb="351" eb="353">
      <t>ソクシン</t>
    </rPh>
    <rPh sb="354" eb="356">
      <t>コウジョウ</t>
    </rPh>
    <rPh sb="357" eb="359">
      <t>フメイ</t>
    </rPh>
    <rPh sb="359" eb="360">
      <t>スイ</t>
    </rPh>
    <rPh sb="360" eb="362">
      <t>タイサク</t>
    </rPh>
    <rPh sb="365" eb="367">
      <t>ヒヨウ</t>
    </rPh>
    <rPh sb="368" eb="370">
      <t>アッシュク</t>
    </rPh>
    <rPh sb="370" eb="371">
      <t>トウ</t>
    </rPh>
    <rPh sb="372" eb="373">
      <t>オコナ</t>
    </rPh>
    <rPh sb="377" eb="379">
      <t>カイゼン</t>
    </rPh>
    <rPh sb="380" eb="382">
      <t>メザ</t>
    </rPh>
    <rPh sb="404" eb="405">
      <t>エン</t>
    </rPh>
    <rPh sb="418" eb="421">
      <t>ゼンネンド</t>
    </rPh>
    <rPh sb="422" eb="424">
      <t>クラ</t>
    </rPh>
    <rPh sb="428" eb="429">
      <t>エン</t>
    </rPh>
    <rPh sb="429" eb="430">
      <t>コウ</t>
    </rPh>
    <rPh sb="431" eb="433">
      <t>スウチ</t>
    </rPh>
    <rPh sb="444" eb="446">
      <t>ヨウイン</t>
    </rPh>
    <rPh sb="446" eb="447">
      <t>オヨ</t>
    </rPh>
    <rPh sb="451" eb="452">
      <t>タイ</t>
    </rPh>
    <rPh sb="454" eb="456">
      <t>タイサク</t>
    </rPh>
    <rPh sb="464" eb="465">
      <t>オナ</t>
    </rPh>
    <rPh sb="481" eb="482">
      <t>ケン</t>
    </rPh>
    <rPh sb="483" eb="485">
      <t>カンリ</t>
    </rPh>
    <rPh sb="487" eb="489">
      <t>オスイ</t>
    </rPh>
    <rPh sb="489" eb="492">
      <t>ショリジョウ</t>
    </rPh>
    <rPh sb="493" eb="495">
      <t>リヨウ</t>
    </rPh>
    <rPh sb="531" eb="532">
      <t>ヒク</t>
    </rPh>
    <rPh sb="534" eb="537">
      <t>ゼンネンド</t>
    </rPh>
    <rPh sb="544" eb="545">
      <t>タカ</t>
    </rPh>
    <rPh sb="546" eb="547">
      <t>カズ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</si>
</sst>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7F-4D90-974E-AEDF08541C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0.36</c:v>
                </c:pt>
                <c:pt idx="2">
                  <c:v>0.39</c:v>
                </c:pt>
                <c:pt idx="3">
                  <c:v>0.1</c:v>
                </c:pt>
                <c:pt idx="4">
                  <c:v>0.08</c:v>
                </c:pt>
              </c:numCache>
            </c:numRef>
          </c:val>
          <c:smooth val="0"/>
          <c:extLst>
            <c:ext xmlns:c16="http://schemas.microsoft.com/office/drawing/2014/chart" uri="{C3380CC4-5D6E-409C-BE32-E72D297353CC}">
              <c16:uniqueId val="{00000001-167F-4D90-974E-AEDF08541CB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FD-46C1-B3E5-253B2FCF82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42.47</c:v>
                </c:pt>
                <c:pt idx="2">
                  <c:v>42.4</c:v>
                </c:pt>
                <c:pt idx="3">
                  <c:v>42.28</c:v>
                </c:pt>
                <c:pt idx="4">
                  <c:v>41.06</c:v>
                </c:pt>
              </c:numCache>
            </c:numRef>
          </c:val>
          <c:smooth val="0"/>
          <c:extLst>
            <c:ext xmlns:c16="http://schemas.microsoft.com/office/drawing/2014/chart" uri="{C3380CC4-5D6E-409C-BE32-E72D297353CC}">
              <c16:uniqueId val="{00000001-37FD-46C1-B3E5-253B2FCF82B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81.88</c:v>
                </c:pt>
                <c:pt idx="1">
                  <c:v>81.88</c:v>
                </c:pt>
                <c:pt idx="2">
                  <c:v>80.62</c:v>
                </c:pt>
                <c:pt idx="3">
                  <c:v>81.45</c:v>
                </c:pt>
                <c:pt idx="4">
                  <c:v>82.11</c:v>
                </c:pt>
              </c:numCache>
            </c:numRef>
          </c:val>
          <c:extLst>
            <c:ext xmlns:c16="http://schemas.microsoft.com/office/drawing/2014/chart" uri="{C3380CC4-5D6E-409C-BE32-E72D297353CC}">
              <c16:uniqueId val="{00000000-89C1-485C-8B34-AE27E8234BD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83.75</c:v>
                </c:pt>
                <c:pt idx="2">
                  <c:v>84.19</c:v>
                </c:pt>
                <c:pt idx="3">
                  <c:v>84.34</c:v>
                </c:pt>
                <c:pt idx="4">
                  <c:v>84.34</c:v>
                </c:pt>
              </c:numCache>
            </c:numRef>
          </c:val>
          <c:smooth val="0"/>
          <c:extLst>
            <c:ext xmlns:c16="http://schemas.microsoft.com/office/drawing/2014/chart" uri="{C3380CC4-5D6E-409C-BE32-E72D297353CC}">
              <c16:uniqueId val="{00000001-89C1-485C-8B34-AE27E8234BD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97.31</c:v>
                </c:pt>
                <c:pt idx="1">
                  <c:v>97.34</c:v>
                </c:pt>
                <c:pt idx="2">
                  <c:v>97.19</c:v>
                </c:pt>
                <c:pt idx="3">
                  <c:v>96.52</c:v>
                </c:pt>
                <c:pt idx="4">
                  <c:v>97.03</c:v>
                </c:pt>
              </c:numCache>
            </c:numRef>
          </c:val>
          <c:extLst>
            <c:ext xmlns:c16="http://schemas.microsoft.com/office/drawing/2014/chart" uri="{C3380CC4-5D6E-409C-BE32-E72D297353CC}">
              <c16:uniqueId val="{00000000-A8F2-4937-B22A-4F4AAC2EDC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F2-4937-B22A-4F4AAC2EDC8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B4-4285-9038-3A25A63FE91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B4-4285-9038-3A25A63FE91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F7-4837-A3C6-B1CB98B3529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F7-4837-A3C6-B1CB98B3529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2F-4A92-BB72-4FD47058A1B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2F-4A92-BB72-4FD47058A1B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5D-41C0-B860-572F5258057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5D-41C0-B860-572F5258057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BF-4FA8-A386-8A2232DE3D9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1206.79</c:v>
                </c:pt>
                <c:pt idx="2">
                  <c:v>1258.43</c:v>
                </c:pt>
                <c:pt idx="3">
                  <c:v>1163.75</c:v>
                </c:pt>
                <c:pt idx="4">
                  <c:v>1195.47</c:v>
                </c:pt>
              </c:numCache>
            </c:numRef>
          </c:val>
          <c:smooth val="0"/>
          <c:extLst>
            <c:ext xmlns:c16="http://schemas.microsoft.com/office/drawing/2014/chart" uri="{C3380CC4-5D6E-409C-BE32-E72D297353CC}">
              <c16:uniqueId val="{00000001-93BF-4FA8-A386-8A2232DE3D9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86.04</c:v>
                </c:pt>
                <c:pt idx="1">
                  <c:v>82.95</c:v>
                </c:pt>
                <c:pt idx="2">
                  <c:v>81.09</c:v>
                </c:pt>
                <c:pt idx="3">
                  <c:v>83.53</c:v>
                </c:pt>
                <c:pt idx="4">
                  <c:v>79.11</c:v>
                </c:pt>
              </c:numCache>
            </c:numRef>
          </c:val>
          <c:extLst>
            <c:ext xmlns:c16="http://schemas.microsoft.com/office/drawing/2014/chart" uri="{C3380CC4-5D6E-409C-BE32-E72D297353CC}">
              <c16:uniqueId val="{00000000-E133-48D1-A32F-FF4EE9675D7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E133-48D1-A32F-FF4EE9675D7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227.62</c:v>
                </c:pt>
                <c:pt idx="1">
                  <c:v>238.49</c:v>
                </c:pt>
                <c:pt idx="2">
                  <c:v>244.52</c:v>
                </c:pt>
                <c:pt idx="3">
                  <c:v>241.29</c:v>
                </c:pt>
                <c:pt idx="4">
                  <c:v>256.01</c:v>
                </c:pt>
              </c:numCache>
            </c:numRef>
          </c:val>
          <c:extLst>
            <c:ext xmlns:c16="http://schemas.microsoft.com/office/drawing/2014/chart" uri="{C3380CC4-5D6E-409C-BE32-E72D297353CC}">
              <c16:uniqueId val="{00000000-60C9-4782-B88C-08642234E78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228.47</c:v>
                </c:pt>
                <c:pt idx="2">
                  <c:v>224.88</c:v>
                </c:pt>
                <c:pt idx="3">
                  <c:v>228.64</c:v>
                </c:pt>
                <c:pt idx="4">
                  <c:v>239.46</c:v>
                </c:pt>
              </c:numCache>
            </c:numRef>
          </c:val>
          <c:smooth val="0"/>
          <c:extLst>
            <c:ext xmlns:c16="http://schemas.microsoft.com/office/drawing/2014/chart" uri="{C3380CC4-5D6E-409C-BE32-E72D297353CC}">
              <c16:uniqueId val="{00000001-60C9-4782-B88C-08642234E78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【1,182.11】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【85.67】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【42.22】</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【220.62】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【73.78】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【0.13】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C57" zoomScaleNormal="100" workbookViewId="0">
      <selection activeCell="BL16" sqref="BL16:BZ4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1</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山梨県　上野原市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6</v>
      </c>
      <c r="C7" s="30"/>
      <c r="D7" s="30"/>
      <c r="E7" s="30"/>
      <c r="F7" s="30"/>
      <c r="G7" s="30"/>
      <c r="H7" s="30"/>
      <c r="I7" s="30" t="s">
        <v>13</v>
      </c>
      <c r="J7" s="30"/>
      <c r="K7" s="30"/>
      <c r="L7" s="30"/>
      <c r="M7" s="30"/>
      <c r="N7" s="30"/>
      <c r="O7" s="30"/>
      <c r="P7" s="30" t="s">
        <v>5</v>
      </c>
      <c r="Q7" s="30"/>
      <c r="R7" s="30"/>
      <c r="S7" s="30"/>
      <c r="T7" s="30"/>
      <c r="U7" s="30"/>
      <c r="V7" s="30"/>
      <c r="W7" s="30" t="s">
        <v>15</v>
      </c>
      <c r="X7" s="30"/>
      <c r="Y7" s="30"/>
      <c r="Z7" s="30"/>
      <c r="AA7" s="30"/>
      <c r="AB7" s="30"/>
      <c r="AC7" s="30"/>
      <c r="AD7" s="30" t="s">
        <v>4</v>
      </c>
      <c r="AE7" s="30"/>
      <c r="AF7" s="30"/>
      <c r="AG7" s="30"/>
      <c r="AH7" s="30"/>
      <c r="AI7" s="30"/>
      <c r="AJ7" s="30"/>
      <c r="AK7" s="3"/>
      <c r="AL7" s="30" t="s">
        <v>0</v>
      </c>
      <c r="AM7" s="30"/>
      <c r="AN7" s="30"/>
      <c r="AO7" s="30"/>
      <c r="AP7" s="30"/>
      <c r="AQ7" s="30"/>
      <c r="AR7" s="30"/>
      <c r="AS7" s="30"/>
      <c r="AT7" s="30" t="s">
        <v>10</v>
      </c>
      <c r="AU7" s="30"/>
      <c r="AV7" s="30"/>
      <c r="AW7" s="30"/>
      <c r="AX7" s="30"/>
      <c r="AY7" s="30"/>
      <c r="AZ7" s="30"/>
      <c r="BA7" s="30"/>
      <c r="BB7" s="30" t="s">
        <v>17</v>
      </c>
      <c r="BC7" s="30"/>
      <c r="BD7" s="30"/>
      <c r="BE7" s="30"/>
      <c r="BF7" s="30"/>
      <c r="BG7" s="30"/>
      <c r="BH7" s="30"/>
      <c r="BI7" s="30"/>
      <c r="BJ7" s="3"/>
      <c r="BK7" s="3"/>
      <c r="BL7" s="31" t="s">
        <v>18</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22019</v>
      </c>
      <c r="AM8" s="36"/>
      <c r="AN8" s="36"/>
      <c r="AO8" s="36"/>
      <c r="AP8" s="36"/>
      <c r="AQ8" s="36"/>
      <c r="AR8" s="36"/>
      <c r="AS8" s="36"/>
      <c r="AT8" s="37">
        <f>データ!T6</f>
        <v>170.57</v>
      </c>
      <c r="AU8" s="37"/>
      <c r="AV8" s="37"/>
      <c r="AW8" s="37"/>
      <c r="AX8" s="37"/>
      <c r="AY8" s="37"/>
      <c r="AZ8" s="37"/>
      <c r="BA8" s="37"/>
      <c r="BB8" s="37">
        <f>データ!U6</f>
        <v>129.09</v>
      </c>
      <c r="BC8" s="37"/>
      <c r="BD8" s="37"/>
      <c r="BE8" s="37"/>
      <c r="BF8" s="37"/>
      <c r="BG8" s="37"/>
      <c r="BH8" s="37"/>
      <c r="BI8" s="37"/>
      <c r="BJ8" s="3"/>
      <c r="BK8" s="3"/>
      <c r="BL8" s="38" t="s">
        <v>12</v>
      </c>
      <c r="BM8" s="39"/>
      <c r="BN8" s="40" t="s">
        <v>20</v>
      </c>
      <c r="BO8" s="40"/>
      <c r="BP8" s="40"/>
      <c r="BQ8" s="40"/>
      <c r="BR8" s="40"/>
      <c r="BS8" s="40"/>
      <c r="BT8" s="40"/>
      <c r="BU8" s="40"/>
      <c r="BV8" s="40"/>
      <c r="BW8" s="40"/>
      <c r="BX8" s="40"/>
      <c r="BY8" s="41"/>
    </row>
    <row r="9" spans="1:78" ht="18.75" customHeight="1" x14ac:dyDescent="0.2">
      <c r="A9" s="2"/>
      <c r="B9" s="30" t="s">
        <v>22</v>
      </c>
      <c r="C9" s="30"/>
      <c r="D9" s="30"/>
      <c r="E9" s="30"/>
      <c r="F9" s="30"/>
      <c r="G9" s="30"/>
      <c r="H9" s="30"/>
      <c r="I9" s="30" t="s">
        <v>23</v>
      </c>
      <c r="J9" s="30"/>
      <c r="K9" s="30"/>
      <c r="L9" s="30"/>
      <c r="M9" s="30"/>
      <c r="N9" s="30"/>
      <c r="O9" s="30"/>
      <c r="P9" s="30" t="s">
        <v>24</v>
      </c>
      <c r="Q9" s="30"/>
      <c r="R9" s="30"/>
      <c r="S9" s="30"/>
      <c r="T9" s="30"/>
      <c r="U9" s="30"/>
      <c r="V9" s="30"/>
      <c r="W9" s="30" t="s">
        <v>27</v>
      </c>
      <c r="X9" s="30"/>
      <c r="Y9" s="30"/>
      <c r="Z9" s="30"/>
      <c r="AA9" s="30"/>
      <c r="AB9" s="30"/>
      <c r="AC9" s="30"/>
      <c r="AD9" s="30" t="s">
        <v>21</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34</v>
      </c>
      <c r="BC9" s="30"/>
      <c r="BD9" s="30"/>
      <c r="BE9" s="30"/>
      <c r="BF9" s="30"/>
      <c r="BG9" s="30"/>
      <c r="BH9" s="30"/>
      <c r="BI9" s="30"/>
      <c r="BJ9" s="3"/>
      <c r="BK9" s="3"/>
      <c r="BL9" s="42" t="s">
        <v>35</v>
      </c>
      <c r="BM9" s="43"/>
      <c r="BN9" s="44" t="s">
        <v>37</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0.56000000000000005</v>
      </c>
      <c r="Q10" s="37"/>
      <c r="R10" s="37"/>
      <c r="S10" s="37"/>
      <c r="T10" s="37"/>
      <c r="U10" s="37"/>
      <c r="V10" s="37"/>
      <c r="W10" s="37">
        <f>データ!Q6</f>
        <v>99.09</v>
      </c>
      <c r="X10" s="37"/>
      <c r="Y10" s="37"/>
      <c r="Z10" s="37"/>
      <c r="AA10" s="37"/>
      <c r="AB10" s="37"/>
      <c r="AC10" s="37"/>
      <c r="AD10" s="36">
        <f>データ!R6</f>
        <v>2860</v>
      </c>
      <c r="AE10" s="36"/>
      <c r="AF10" s="36"/>
      <c r="AG10" s="36"/>
      <c r="AH10" s="36"/>
      <c r="AI10" s="36"/>
      <c r="AJ10" s="36"/>
      <c r="AK10" s="2"/>
      <c r="AL10" s="36">
        <f>データ!V6</f>
        <v>123</v>
      </c>
      <c r="AM10" s="36"/>
      <c r="AN10" s="36"/>
      <c r="AO10" s="36"/>
      <c r="AP10" s="36"/>
      <c r="AQ10" s="36"/>
      <c r="AR10" s="36"/>
      <c r="AS10" s="36"/>
      <c r="AT10" s="37">
        <f>データ!W6</f>
        <v>0.11</v>
      </c>
      <c r="AU10" s="37"/>
      <c r="AV10" s="37"/>
      <c r="AW10" s="37"/>
      <c r="AX10" s="37"/>
      <c r="AY10" s="37"/>
      <c r="AZ10" s="37"/>
      <c r="BA10" s="37"/>
      <c r="BB10" s="37">
        <f>データ!X6</f>
        <v>1118.18</v>
      </c>
      <c r="BC10" s="37"/>
      <c r="BD10" s="37"/>
      <c r="BE10" s="37"/>
      <c r="BF10" s="37"/>
      <c r="BG10" s="37"/>
      <c r="BH10" s="37"/>
      <c r="BI10" s="37"/>
      <c r="BJ10" s="2"/>
      <c r="BK10" s="2"/>
      <c r="BL10" s="46" t="s">
        <v>38</v>
      </c>
      <c r="BM10" s="47"/>
      <c r="BN10" s="48" t="s">
        <v>16</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40</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29</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41</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115</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43</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7" t="s">
        <v>113</v>
      </c>
      <c r="BM47" s="68"/>
      <c r="BN47" s="68"/>
      <c r="BO47" s="68"/>
      <c r="BP47" s="68"/>
      <c r="BQ47" s="68"/>
      <c r="BR47" s="68"/>
      <c r="BS47" s="68"/>
      <c r="BT47" s="68"/>
      <c r="BU47" s="68"/>
      <c r="BV47" s="68"/>
      <c r="BW47" s="68"/>
      <c r="BX47" s="68"/>
      <c r="BY47" s="68"/>
      <c r="BZ47" s="6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7"/>
      <c r="BM48" s="68"/>
      <c r="BN48" s="68"/>
      <c r="BO48" s="68"/>
      <c r="BP48" s="68"/>
      <c r="BQ48" s="68"/>
      <c r="BR48" s="68"/>
      <c r="BS48" s="68"/>
      <c r="BT48" s="68"/>
      <c r="BU48" s="68"/>
      <c r="BV48" s="68"/>
      <c r="BW48" s="68"/>
      <c r="BX48" s="68"/>
      <c r="BY48" s="68"/>
      <c r="BZ48" s="6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7"/>
      <c r="BM49" s="68"/>
      <c r="BN49" s="68"/>
      <c r="BO49" s="68"/>
      <c r="BP49" s="68"/>
      <c r="BQ49" s="68"/>
      <c r="BR49" s="68"/>
      <c r="BS49" s="68"/>
      <c r="BT49" s="68"/>
      <c r="BU49" s="68"/>
      <c r="BV49" s="68"/>
      <c r="BW49" s="68"/>
      <c r="BX49" s="68"/>
      <c r="BY49" s="68"/>
      <c r="BZ49" s="6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7"/>
      <c r="BM50" s="68"/>
      <c r="BN50" s="68"/>
      <c r="BO50" s="68"/>
      <c r="BP50" s="68"/>
      <c r="BQ50" s="68"/>
      <c r="BR50" s="68"/>
      <c r="BS50" s="68"/>
      <c r="BT50" s="68"/>
      <c r="BU50" s="68"/>
      <c r="BV50" s="68"/>
      <c r="BW50" s="68"/>
      <c r="BX50" s="68"/>
      <c r="BY50" s="68"/>
      <c r="BZ50" s="6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7"/>
      <c r="BM51" s="68"/>
      <c r="BN51" s="68"/>
      <c r="BO51" s="68"/>
      <c r="BP51" s="68"/>
      <c r="BQ51" s="68"/>
      <c r="BR51" s="68"/>
      <c r="BS51" s="68"/>
      <c r="BT51" s="68"/>
      <c r="BU51" s="68"/>
      <c r="BV51" s="68"/>
      <c r="BW51" s="68"/>
      <c r="BX51" s="68"/>
      <c r="BY51" s="68"/>
      <c r="BZ51" s="6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7"/>
      <c r="BM52" s="68"/>
      <c r="BN52" s="68"/>
      <c r="BO52" s="68"/>
      <c r="BP52" s="68"/>
      <c r="BQ52" s="68"/>
      <c r="BR52" s="68"/>
      <c r="BS52" s="68"/>
      <c r="BT52" s="68"/>
      <c r="BU52" s="68"/>
      <c r="BV52" s="68"/>
      <c r="BW52" s="68"/>
      <c r="BX52" s="68"/>
      <c r="BY52" s="68"/>
      <c r="BZ52" s="6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7"/>
      <c r="BM53" s="68"/>
      <c r="BN53" s="68"/>
      <c r="BO53" s="68"/>
      <c r="BP53" s="68"/>
      <c r="BQ53" s="68"/>
      <c r="BR53" s="68"/>
      <c r="BS53" s="68"/>
      <c r="BT53" s="68"/>
      <c r="BU53" s="68"/>
      <c r="BV53" s="68"/>
      <c r="BW53" s="68"/>
      <c r="BX53" s="68"/>
      <c r="BY53" s="68"/>
      <c r="BZ53" s="6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7"/>
      <c r="BM54" s="68"/>
      <c r="BN54" s="68"/>
      <c r="BO54" s="68"/>
      <c r="BP54" s="68"/>
      <c r="BQ54" s="68"/>
      <c r="BR54" s="68"/>
      <c r="BS54" s="68"/>
      <c r="BT54" s="68"/>
      <c r="BU54" s="68"/>
      <c r="BV54" s="68"/>
      <c r="BW54" s="68"/>
      <c r="BX54" s="68"/>
      <c r="BY54" s="68"/>
      <c r="BZ54" s="6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7"/>
      <c r="BM55" s="68"/>
      <c r="BN55" s="68"/>
      <c r="BO55" s="68"/>
      <c r="BP55" s="68"/>
      <c r="BQ55" s="68"/>
      <c r="BR55" s="68"/>
      <c r="BS55" s="68"/>
      <c r="BT55" s="68"/>
      <c r="BU55" s="68"/>
      <c r="BV55" s="68"/>
      <c r="BW55" s="68"/>
      <c r="BX55" s="68"/>
      <c r="BY55" s="68"/>
      <c r="BZ55" s="69"/>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7"/>
      <c r="BM56" s="68"/>
      <c r="BN56" s="68"/>
      <c r="BO56" s="68"/>
      <c r="BP56" s="68"/>
      <c r="BQ56" s="68"/>
      <c r="BR56" s="68"/>
      <c r="BS56" s="68"/>
      <c r="BT56" s="68"/>
      <c r="BU56" s="68"/>
      <c r="BV56" s="68"/>
      <c r="BW56" s="68"/>
      <c r="BX56" s="68"/>
      <c r="BY56" s="68"/>
      <c r="BZ56" s="69"/>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7"/>
      <c r="BM57" s="68"/>
      <c r="BN57" s="68"/>
      <c r="BO57" s="68"/>
      <c r="BP57" s="68"/>
      <c r="BQ57" s="68"/>
      <c r="BR57" s="68"/>
      <c r="BS57" s="68"/>
      <c r="BT57" s="68"/>
      <c r="BU57" s="68"/>
      <c r="BV57" s="68"/>
      <c r="BW57" s="68"/>
      <c r="BX57" s="68"/>
      <c r="BY57" s="68"/>
      <c r="BZ57" s="69"/>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7"/>
      <c r="BM58" s="68"/>
      <c r="BN58" s="68"/>
      <c r="BO58" s="68"/>
      <c r="BP58" s="68"/>
      <c r="BQ58" s="68"/>
      <c r="BR58" s="68"/>
      <c r="BS58" s="68"/>
      <c r="BT58" s="68"/>
      <c r="BU58" s="68"/>
      <c r="BV58" s="68"/>
      <c r="BW58" s="68"/>
      <c r="BX58" s="68"/>
      <c r="BY58" s="68"/>
      <c r="BZ58" s="69"/>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7"/>
      <c r="BM59" s="68"/>
      <c r="BN59" s="68"/>
      <c r="BO59" s="68"/>
      <c r="BP59" s="68"/>
      <c r="BQ59" s="68"/>
      <c r="BR59" s="68"/>
      <c r="BS59" s="68"/>
      <c r="BT59" s="68"/>
      <c r="BU59" s="68"/>
      <c r="BV59" s="68"/>
      <c r="BW59" s="68"/>
      <c r="BX59" s="68"/>
      <c r="BY59" s="68"/>
      <c r="BZ59" s="69"/>
    </row>
    <row r="60" spans="1:78" ht="13.5" customHeight="1" x14ac:dyDescent="0.2">
      <c r="A60" s="2"/>
      <c r="B60" s="57" t="s">
        <v>9</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7"/>
      <c r="BM62" s="68"/>
      <c r="BN62" s="68"/>
      <c r="BO62" s="68"/>
      <c r="BP62" s="68"/>
      <c r="BQ62" s="68"/>
      <c r="BR62" s="68"/>
      <c r="BS62" s="68"/>
      <c r="BT62" s="68"/>
      <c r="BU62" s="68"/>
      <c r="BV62" s="68"/>
      <c r="BW62" s="68"/>
      <c r="BX62" s="68"/>
      <c r="BY62" s="68"/>
      <c r="BZ62" s="6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0"/>
      <c r="BM63" s="71"/>
      <c r="BN63" s="71"/>
      <c r="BO63" s="71"/>
      <c r="BP63" s="71"/>
      <c r="BQ63" s="71"/>
      <c r="BR63" s="71"/>
      <c r="BS63" s="71"/>
      <c r="BT63" s="71"/>
      <c r="BU63" s="71"/>
      <c r="BV63" s="71"/>
      <c r="BW63" s="71"/>
      <c r="BX63" s="71"/>
      <c r="BY63" s="71"/>
      <c r="BZ63" s="7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8</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7" t="s">
        <v>114</v>
      </c>
      <c r="BM66" s="68"/>
      <c r="BN66" s="68"/>
      <c r="BO66" s="68"/>
      <c r="BP66" s="68"/>
      <c r="BQ66" s="68"/>
      <c r="BR66" s="68"/>
      <c r="BS66" s="68"/>
      <c r="BT66" s="68"/>
      <c r="BU66" s="68"/>
      <c r="BV66" s="68"/>
      <c r="BW66" s="68"/>
      <c r="BX66" s="68"/>
      <c r="BY66" s="68"/>
      <c r="BZ66" s="6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7"/>
      <c r="BM67" s="68"/>
      <c r="BN67" s="68"/>
      <c r="BO67" s="68"/>
      <c r="BP67" s="68"/>
      <c r="BQ67" s="68"/>
      <c r="BR67" s="68"/>
      <c r="BS67" s="68"/>
      <c r="BT67" s="68"/>
      <c r="BU67" s="68"/>
      <c r="BV67" s="68"/>
      <c r="BW67" s="68"/>
      <c r="BX67" s="68"/>
      <c r="BY67" s="68"/>
      <c r="BZ67" s="6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7"/>
      <c r="BM68" s="68"/>
      <c r="BN68" s="68"/>
      <c r="BO68" s="68"/>
      <c r="BP68" s="68"/>
      <c r="BQ68" s="68"/>
      <c r="BR68" s="68"/>
      <c r="BS68" s="68"/>
      <c r="BT68" s="68"/>
      <c r="BU68" s="68"/>
      <c r="BV68" s="68"/>
      <c r="BW68" s="68"/>
      <c r="BX68" s="68"/>
      <c r="BY68" s="68"/>
      <c r="BZ68" s="6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7"/>
      <c r="BM69" s="68"/>
      <c r="BN69" s="68"/>
      <c r="BO69" s="68"/>
      <c r="BP69" s="68"/>
      <c r="BQ69" s="68"/>
      <c r="BR69" s="68"/>
      <c r="BS69" s="68"/>
      <c r="BT69" s="68"/>
      <c r="BU69" s="68"/>
      <c r="BV69" s="68"/>
      <c r="BW69" s="68"/>
      <c r="BX69" s="68"/>
      <c r="BY69" s="68"/>
      <c r="BZ69" s="6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7"/>
      <c r="BM70" s="68"/>
      <c r="BN70" s="68"/>
      <c r="BO70" s="68"/>
      <c r="BP70" s="68"/>
      <c r="BQ70" s="68"/>
      <c r="BR70" s="68"/>
      <c r="BS70" s="68"/>
      <c r="BT70" s="68"/>
      <c r="BU70" s="68"/>
      <c r="BV70" s="68"/>
      <c r="BW70" s="68"/>
      <c r="BX70" s="68"/>
      <c r="BY70" s="68"/>
      <c r="BZ70" s="6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7"/>
      <c r="BM71" s="68"/>
      <c r="BN71" s="68"/>
      <c r="BO71" s="68"/>
      <c r="BP71" s="68"/>
      <c r="BQ71" s="68"/>
      <c r="BR71" s="68"/>
      <c r="BS71" s="68"/>
      <c r="BT71" s="68"/>
      <c r="BU71" s="68"/>
      <c r="BV71" s="68"/>
      <c r="BW71" s="68"/>
      <c r="BX71" s="68"/>
      <c r="BY71" s="68"/>
      <c r="BZ71" s="6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7"/>
      <c r="BM72" s="68"/>
      <c r="BN72" s="68"/>
      <c r="BO72" s="68"/>
      <c r="BP72" s="68"/>
      <c r="BQ72" s="68"/>
      <c r="BR72" s="68"/>
      <c r="BS72" s="68"/>
      <c r="BT72" s="68"/>
      <c r="BU72" s="68"/>
      <c r="BV72" s="68"/>
      <c r="BW72" s="68"/>
      <c r="BX72" s="68"/>
      <c r="BY72" s="68"/>
      <c r="BZ72" s="6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7"/>
      <c r="BM73" s="68"/>
      <c r="BN73" s="68"/>
      <c r="BO73" s="68"/>
      <c r="BP73" s="68"/>
      <c r="BQ73" s="68"/>
      <c r="BR73" s="68"/>
      <c r="BS73" s="68"/>
      <c r="BT73" s="68"/>
      <c r="BU73" s="68"/>
      <c r="BV73" s="68"/>
      <c r="BW73" s="68"/>
      <c r="BX73" s="68"/>
      <c r="BY73" s="68"/>
      <c r="BZ73" s="6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7"/>
      <c r="BM74" s="68"/>
      <c r="BN74" s="68"/>
      <c r="BO74" s="68"/>
      <c r="BP74" s="68"/>
      <c r="BQ74" s="68"/>
      <c r="BR74" s="68"/>
      <c r="BS74" s="68"/>
      <c r="BT74" s="68"/>
      <c r="BU74" s="68"/>
      <c r="BV74" s="68"/>
      <c r="BW74" s="68"/>
      <c r="BX74" s="68"/>
      <c r="BY74" s="68"/>
      <c r="BZ74" s="6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7"/>
      <c r="BM75" s="68"/>
      <c r="BN75" s="68"/>
      <c r="BO75" s="68"/>
      <c r="BP75" s="68"/>
      <c r="BQ75" s="68"/>
      <c r="BR75" s="68"/>
      <c r="BS75" s="68"/>
      <c r="BT75" s="68"/>
      <c r="BU75" s="68"/>
      <c r="BV75" s="68"/>
      <c r="BW75" s="68"/>
      <c r="BX75" s="68"/>
      <c r="BY75" s="68"/>
      <c r="BZ75" s="6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7"/>
      <c r="BM76" s="68"/>
      <c r="BN76" s="68"/>
      <c r="BO76" s="68"/>
      <c r="BP76" s="68"/>
      <c r="BQ76" s="68"/>
      <c r="BR76" s="68"/>
      <c r="BS76" s="68"/>
      <c r="BT76" s="68"/>
      <c r="BU76" s="68"/>
      <c r="BV76" s="68"/>
      <c r="BW76" s="68"/>
      <c r="BX76" s="68"/>
      <c r="BY76" s="68"/>
      <c r="BZ76" s="6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7"/>
      <c r="BM77" s="68"/>
      <c r="BN77" s="68"/>
      <c r="BO77" s="68"/>
      <c r="BP77" s="68"/>
      <c r="BQ77" s="68"/>
      <c r="BR77" s="68"/>
      <c r="BS77" s="68"/>
      <c r="BT77" s="68"/>
      <c r="BU77" s="68"/>
      <c r="BV77" s="68"/>
      <c r="BW77" s="68"/>
      <c r="BX77" s="68"/>
      <c r="BY77" s="68"/>
      <c r="BZ77" s="6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7"/>
      <c r="BM78" s="68"/>
      <c r="BN78" s="68"/>
      <c r="BO78" s="68"/>
      <c r="BP78" s="68"/>
      <c r="BQ78" s="68"/>
      <c r="BR78" s="68"/>
      <c r="BS78" s="68"/>
      <c r="BT78" s="68"/>
      <c r="BU78" s="68"/>
      <c r="BV78" s="68"/>
      <c r="BW78" s="68"/>
      <c r="BX78" s="68"/>
      <c r="BY78" s="68"/>
      <c r="BZ78" s="69"/>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7"/>
      <c r="BM79" s="68"/>
      <c r="BN79" s="68"/>
      <c r="BO79" s="68"/>
      <c r="BP79" s="68"/>
      <c r="BQ79" s="68"/>
      <c r="BR79" s="68"/>
      <c r="BS79" s="68"/>
      <c r="BT79" s="68"/>
      <c r="BU79" s="68"/>
      <c r="BV79" s="68"/>
      <c r="BW79" s="68"/>
      <c r="BX79" s="68"/>
      <c r="BY79" s="68"/>
      <c r="BZ79" s="69"/>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7"/>
      <c r="BM80" s="68"/>
      <c r="BN80" s="68"/>
      <c r="BO80" s="68"/>
      <c r="BP80" s="68"/>
      <c r="BQ80" s="68"/>
      <c r="BR80" s="68"/>
      <c r="BS80" s="68"/>
      <c r="BT80" s="68"/>
      <c r="BU80" s="68"/>
      <c r="BV80" s="68"/>
      <c r="BW80" s="68"/>
      <c r="BX80" s="68"/>
      <c r="BY80" s="68"/>
      <c r="BZ80" s="69"/>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7"/>
      <c r="BM81" s="68"/>
      <c r="BN81" s="68"/>
      <c r="BO81" s="68"/>
      <c r="BP81" s="68"/>
      <c r="BQ81" s="68"/>
      <c r="BR81" s="68"/>
      <c r="BS81" s="68"/>
      <c r="BT81" s="68"/>
      <c r="BU81" s="68"/>
      <c r="BV81" s="68"/>
      <c r="BW81" s="68"/>
      <c r="BX81" s="68"/>
      <c r="BY81" s="68"/>
      <c r="BZ81" s="69"/>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0"/>
      <c r="BM82" s="71"/>
      <c r="BN82" s="71"/>
      <c r="BO82" s="71"/>
      <c r="BP82" s="71"/>
      <c r="BQ82" s="71"/>
      <c r="BR82" s="71"/>
      <c r="BS82" s="71"/>
      <c r="BT82" s="71"/>
      <c r="BU82" s="71"/>
      <c r="BV82" s="71"/>
      <c r="BW82" s="71"/>
      <c r="BX82" s="71"/>
      <c r="BY82" s="71"/>
      <c r="BZ82" s="72"/>
    </row>
    <row r="83" spans="1:78" x14ac:dyDescent="0.2">
      <c r="C83" s="50" t="s">
        <v>44</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2">
      <c r="C84" s="2"/>
    </row>
    <row r="85" spans="1:78" hidden="1" x14ac:dyDescent="0.2">
      <c r="B85" s="6" t="s">
        <v>45</v>
      </c>
      <c r="C85" s="6"/>
      <c r="D85" s="6"/>
      <c r="E85" s="6" t="s">
        <v>47</v>
      </c>
      <c r="F85" s="6" t="s">
        <v>48</v>
      </c>
      <c r="G85" s="6" t="s">
        <v>49</v>
      </c>
      <c r="H85" s="6" t="s">
        <v>42</v>
      </c>
      <c r="I85" s="6" t="s">
        <v>7</v>
      </c>
      <c r="J85" s="6" t="s">
        <v>50</v>
      </c>
      <c r="K85" s="6" t="s">
        <v>51</v>
      </c>
      <c r="L85" s="6" t="s">
        <v>33</v>
      </c>
      <c r="M85" s="6" t="s">
        <v>36</v>
      </c>
      <c r="N85" s="6" t="s">
        <v>52</v>
      </c>
      <c r="O85" s="6" t="s">
        <v>54</v>
      </c>
    </row>
    <row r="86" spans="1:78" hidden="1" x14ac:dyDescent="0.2">
      <c r="B86" s="6"/>
      <c r="C86" s="6"/>
      <c r="D86" s="6"/>
      <c r="E86" s="6" t="str">
        <f>データ!AI6</f>
        <v/>
      </c>
      <c r="F86" s="6" t="s">
        <v>39</v>
      </c>
      <c r="G86" s="6" t="s">
        <v>39</v>
      </c>
      <c r="H86" s="6" t="str">
        <f>データ!BP6</f>
        <v>【1,182.11】</v>
      </c>
      <c r="I86" s="6" t="str">
        <f>データ!CA6</f>
        <v>【73.78】</v>
      </c>
      <c r="J86" s="6" t="str">
        <f>データ!CL6</f>
        <v>【220.62】</v>
      </c>
      <c r="K86" s="6" t="str">
        <f>データ!CW6</f>
        <v>【42.22】</v>
      </c>
      <c r="L86" s="6" t="str">
        <f>データ!DH6</f>
        <v>【85.67】</v>
      </c>
      <c r="M86" s="6" t="s">
        <v>39</v>
      </c>
      <c r="N86" s="6" t="s">
        <v>39</v>
      </c>
      <c r="O86" s="6" t="str">
        <f>データ!EO6</f>
        <v>【0.13】</v>
      </c>
    </row>
  </sheetData>
  <sheetProtection algorithmName="SHA-512" hashValue="Z28uRCeEWz1oII7B3lUMb+2cxx6ICC5HCYH3nH+pT7l2L2GFstkzP9t+6uUtZ3AxTgCtECYysYtZe5ZSjwf9zg==" saltValue="hXGSenfMl12675vQovLij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19</v>
      </c>
      <c r="B3" s="16" t="s">
        <v>32</v>
      </c>
      <c r="C3" s="16" t="s">
        <v>59</v>
      </c>
      <c r="D3" s="16" t="s">
        <v>60</v>
      </c>
      <c r="E3" s="16" t="s">
        <v>3</v>
      </c>
      <c r="F3" s="16" t="s">
        <v>2</v>
      </c>
      <c r="G3" s="16" t="s">
        <v>26</v>
      </c>
      <c r="H3" s="75" t="s">
        <v>56</v>
      </c>
      <c r="I3" s="76"/>
      <c r="J3" s="76"/>
      <c r="K3" s="76"/>
      <c r="L3" s="76"/>
      <c r="M3" s="76"/>
      <c r="N3" s="76"/>
      <c r="O3" s="76"/>
      <c r="P3" s="76"/>
      <c r="Q3" s="76"/>
      <c r="R3" s="76"/>
      <c r="S3" s="76"/>
      <c r="T3" s="76"/>
      <c r="U3" s="76"/>
      <c r="V3" s="76"/>
      <c r="W3" s="76"/>
      <c r="X3" s="77"/>
      <c r="Y3" s="73" t="s">
        <v>53</v>
      </c>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t="s">
        <v>9</v>
      </c>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row>
    <row r="4" spans="1:145" x14ac:dyDescent="0.2">
      <c r="A4" s="14" t="s">
        <v>61</v>
      </c>
      <c r="B4" s="17"/>
      <c r="C4" s="17"/>
      <c r="D4" s="17"/>
      <c r="E4" s="17"/>
      <c r="F4" s="17"/>
      <c r="G4" s="17"/>
      <c r="H4" s="78"/>
      <c r="I4" s="79"/>
      <c r="J4" s="79"/>
      <c r="K4" s="79"/>
      <c r="L4" s="79"/>
      <c r="M4" s="79"/>
      <c r="N4" s="79"/>
      <c r="O4" s="79"/>
      <c r="P4" s="79"/>
      <c r="Q4" s="79"/>
      <c r="R4" s="79"/>
      <c r="S4" s="79"/>
      <c r="T4" s="79"/>
      <c r="U4" s="79"/>
      <c r="V4" s="79"/>
      <c r="W4" s="79"/>
      <c r="X4" s="80"/>
      <c r="Y4" s="74" t="s">
        <v>25</v>
      </c>
      <c r="Z4" s="74"/>
      <c r="AA4" s="74"/>
      <c r="AB4" s="74"/>
      <c r="AC4" s="74"/>
      <c r="AD4" s="74"/>
      <c r="AE4" s="74"/>
      <c r="AF4" s="74"/>
      <c r="AG4" s="74"/>
      <c r="AH4" s="74"/>
      <c r="AI4" s="74"/>
      <c r="AJ4" s="74" t="s">
        <v>46</v>
      </c>
      <c r="AK4" s="74"/>
      <c r="AL4" s="74"/>
      <c r="AM4" s="74"/>
      <c r="AN4" s="74"/>
      <c r="AO4" s="74"/>
      <c r="AP4" s="74"/>
      <c r="AQ4" s="74"/>
      <c r="AR4" s="74"/>
      <c r="AS4" s="74"/>
      <c r="AT4" s="74"/>
      <c r="AU4" s="74" t="s">
        <v>28</v>
      </c>
      <c r="AV4" s="74"/>
      <c r="AW4" s="74"/>
      <c r="AX4" s="74"/>
      <c r="AY4" s="74"/>
      <c r="AZ4" s="74"/>
      <c r="BA4" s="74"/>
      <c r="BB4" s="74"/>
      <c r="BC4" s="74"/>
      <c r="BD4" s="74"/>
      <c r="BE4" s="74"/>
      <c r="BF4" s="74" t="s">
        <v>62</v>
      </c>
      <c r="BG4" s="74"/>
      <c r="BH4" s="74"/>
      <c r="BI4" s="74"/>
      <c r="BJ4" s="74"/>
      <c r="BK4" s="74"/>
      <c r="BL4" s="74"/>
      <c r="BM4" s="74"/>
      <c r="BN4" s="74"/>
      <c r="BO4" s="74"/>
      <c r="BP4" s="74"/>
      <c r="BQ4" s="74" t="s">
        <v>14</v>
      </c>
      <c r="BR4" s="74"/>
      <c r="BS4" s="74"/>
      <c r="BT4" s="74"/>
      <c r="BU4" s="74"/>
      <c r="BV4" s="74"/>
      <c r="BW4" s="74"/>
      <c r="BX4" s="74"/>
      <c r="BY4" s="74"/>
      <c r="BZ4" s="74"/>
      <c r="CA4" s="74"/>
      <c r="CB4" s="74" t="s">
        <v>63</v>
      </c>
      <c r="CC4" s="74"/>
      <c r="CD4" s="74"/>
      <c r="CE4" s="74"/>
      <c r="CF4" s="74"/>
      <c r="CG4" s="74"/>
      <c r="CH4" s="74"/>
      <c r="CI4" s="74"/>
      <c r="CJ4" s="74"/>
      <c r="CK4" s="74"/>
      <c r="CL4" s="74"/>
      <c r="CM4" s="74" t="s">
        <v>65</v>
      </c>
      <c r="CN4" s="74"/>
      <c r="CO4" s="74"/>
      <c r="CP4" s="74"/>
      <c r="CQ4" s="74"/>
      <c r="CR4" s="74"/>
      <c r="CS4" s="74"/>
      <c r="CT4" s="74"/>
      <c r="CU4" s="74"/>
      <c r="CV4" s="74"/>
      <c r="CW4" s="74"/>
      <c r="CX4" s="74" t="s">
        <v>66</v>
      </c>
      <c r="CY4" s="74"/>
      <c r="CZ4" s="74"/>
      <c r="DA4" s="74"/>
      <c r="DB4" s="74"/>
      <c r="DC4" s="74"/>
      <c r="DD4" s="74"/>
      <c r="DE4" s="74"/>
      <c r="DF4" s="74"/>
      <c r="DG4" s="74"/>
      <c r="DH4" s="74"/>
      <c r="DI4" s="74" t="s">
        <v>67</v>
      </c>
      <c r="DJ4" s="74"/>
      <c r="DK4" s="74"/>
      <c r="DL4" s="74"/>
      <c r="DM4" s="74"/>
      <c r="DN4" s="74"/>
      <c r="DO4" s="74"/>
      <c r="DP4" s="74"/>
      <c r="DQ4" s="74"/>
      <c r="DR4" s="74"/>
      <c r="DS4" s="74"/>
      <c r="DT4" s="74" t="s">
        <v>68</v>
      </c>
      <c r="DU4" s="74"/>
      <c r="DV4" s="74"/>
      <c r="DW4" s="74"/>
      <c r="DX4" s="74"/>
      <c r="DY4" s="74"/>
      <c r="DZ4" s="74"/>
      <c r="EA4" s="74"/>
      <c r="EB4" s="74"/>
      <c r="EC4" s="74"/>
      <c r="ED4" s="74"/>
      <c r="EE4" s="74" t="s">
        <v>69</v>
      </c>
      <c r="EF4" s="74"/>
      <c r="EG4" s="74"/>
      <c r="EH4" s="74"/>
      <c r="EI4" s="74"/>
      <c r="EJ4" s="74"/>
      <c r="EK4" s="74"/>
      <c r="EL4" s="74"/>
      <c r="EM4" s="74"/>
      <c r="EN4" s="74"/>
      <c r="EO4" s="74"/>
    </row>
    <row r="5" spans="1:145" x14ac:dyDescent="0.2">
      <c r="A5" s="14" t="s">
        <v>70</v>
      </c>
      <c r="B5" s="18"/>
      <c r="C5" s="18"/>
      <c r="D5" s="18"/>
      <c r="E5" s="18"/>
      <c r="F5" s="18"/>
      <c r="G5" s="18"/>
      <c r="H5" s="23" t="s">
        <v>58</v>
      </c>
      <c r="I5" s="23" t="s">
        <v>71</v>
      </c>
      <c r="J5" s="23" t="s">
        <v>72</v>
      </c>
      <c r="K5" s="23" t="s">
        <v>73</v>
      </c>
      <c r="L5" s="23" t="s">
        <v>74</v>
      </c>
      <c r="M5" s="23" t="s">
        <v>4</v>
      </c>
      <c r="N5" s="23" t="s">
        <v>75</v>
      </c>
      <c r="O5" s="23" t="s">
        <v>76</v>
      </c>
      <c r="P5" s="23" t="s">
        <v>77</v>
      </c>
      <c r="Q5" s="23" t="s">
        <v>78</v>
      </c>
      <c r="R5" s="23" t="s">
        <v>79</v>
      </c>
      <c r="S5" s="23" t="s">
        <v>81</v>
      </c>
      <c r="T5" s="23" t="s">
        <v>82</v>
      </c>
      <c r="U5" s="23" t="s">
        <v>64</v>
      </c>
      <c r="V5" s="23" t="s">
        <v>83</v>
      </c>
      <c r="W5" s="23" t="s">
        <v>84</v>
      </c>
      <c r="X5" s="23" t="s">
        <v>85</v>
      </c>
      <c r="Y5" s="23" t="s">
        <v>86</v>
      </c>
      <c r="Z5" s="23" t="s">
        <v>87</v>
      </c>
      <c r="AA5" s="23" t="s">
        <v>88</v>
      </c>
      <c r="AB5" s="23" t="s">
        <v>89</v>
      </c>
      <c r="AC5" s="23" t="s">
        <v>90</v>
      </c>
      <c r="AD5" s="23" t="s">
        <v>92</v>
      </c>
      <c r="AE5" s="23" t="s">
        <v>93</v>
      </c>
      <c r="AF5" s="23" t="s">
        <v>94</v>
      </c>
      <c r="AG5" s="23" t="s">
        <v>95</v>
      </c>
      <c r="AH5" s="23" t="s">
        <v>96</v>
      </c>
      <c r="AI5" s="23" t="s">
        <v>45</v>
      </c>
      <c r="AJ5" s="23" t="s">
        <v>86</v>
      </c>
      <c r="AK5" s="23" t="s">
        <v>87</v>
      </c>
      <c r="AL5" s="23" t="s">
        <v>88</v>
      </c>
      <c r="AM5" s="23" t="s">
        <v>89</v>
      </c>
      <c r="AN5" s="23" t="s">
        <v>90</v>
      </c>
      <c r="AO5" s="23" t="s">
        <v>92</v>
      </c>
      <c r="AP5" s="23" t="s">
        <v>93</v>
      </c>
      <c r="AQ5" s="23" t="s">
        <v>94</v>
      </c>
      <c r="AR5" s="23" t="s">
        <v>95</v>
      </c>
      <c r="AS5" s="23" t="s">
        <v>96</v>
      </c>
      <c r="AT5" s="23" t="s">
        <v>91</v>
      </c>
      <c r="AU5" s="23" t="s">
        <v>86</v>
      </c>
      <c r="AV5" s="23" t="s">
        <v>87</v>
      </c>
      <c r="AW5" s="23" t="s">
        <v>88</v>
      </c>
      <c r="AX5" s="23" t="s">
        <v>89</v>
      </c>
      <c r="AY5" s="23" t="s">
        <v>90</v>
      </c>
      <c r="AZ5" s="23" t="s">
        <v>92</v>
      </c>
      <c r="BA5" s="23" t="s">
        <v>93</v>
      </c>
      <c r="BB5" s="23" t="s">
        <v>94</v>
      </c>
      <c r="BC5" s="23" t="s">
        <v>95</v>
      </c>
      <c r="BD5" s="23" t="s">
        <v>96</v>
      </c>
      <c r="BE5" s="23" t="s">
        <v>91</v>
      </c>
      <c r="BF5" s="23" t="s">
        <v>86</v>
      </c>
      <c r="BG5" s="23" t="s">
        <v>87</v>
      </c>
      <c r="BH5" s="23" t="s">
        <v>88</v>
      </c>
      <c r="BI5" s="23" t="s">
        <v>89</v>
      </c>
      <c r="BJ5" s="23" t="s">
        <v>90</v>
      </c>
      <c r="BK5" s="23" t="s">
        <v>92</v>
      </c>
      <c r="BL5" s="23" t="s">
        <v>93</v>
      </c>
      <c r="BM5" s="23" t="s">
        <v>94</v>
      </c>
      <c r="BN5" s="23" t="s">
        <v>95</v>
      </c>
      <c r="BO5" s="23" t="s">
        <v>96</v>
      </c>
      <c r="BP5" s="23" t="s">
        <v>91</v>
      </c>
      <c r="BQ5" s="23" t="s">
        <v>86</v>
      </c>
      <c r="BR5" s="23" t="s">
        <v>87</v>
      </c>
      <c r="BS5" s="23" t="s">
        <v>88</v>
      </c>
      <c r="BT5" s="23" t="s">
        <v>89</v>
      </c>
      <c r="BU5" s="23" t="s">
        <v>90</v>
      </c>
      <c r="BV5" s="23" t="s">
        <v>92</v>
      </c>
      <c r="BW5" s="23" t="s">
        <v>93</v>
      </c>
      <c r="BX5" s="23" t="s">
        <v>94</v>
      </c>
      <c r="BY5" s="23" t="s">
        <v>95</v>
      </c>
      <c r="BZ5" s="23" t="s">
        <v>96</v>
      </c>
      <c r="CA5" s="23" t="s">
        <v>91</v>
      </c>
      <c r="CB5" s="23" t="s">
        <v>86</v>
      </c>
      <c r="CC5" s="23" t="s">
        <v>87</v>
      </c>
      <c r="CD5" s="23" t="s">
        <v>88</v>
      </c>
      <c r="CE5" s="23" t="s">
        <v>89</v>
      </c>
      <c r="CF5" s="23" t="s">
        <v>90</v>
      </c>
      <c r="CG5" s="23" t="s">
        <v>92</v>
      </c>
      <c r="CH5" s="23" t="s">
        <v>93</v>
      </c>
      <c r="CI5" s="23" t="s">
        <v>94</v>
      </c>
      <c r="CJ5" s="23" t="s">
        <v>95</v>
      </c>
      <c r="CK5" s="23" t="s">
        <v>96</v>
      </c>
      <c r="CL5" s="23" t="s">
        <v>91</v>
      </c>
      <c r="CM5" s="23" t="s">
        <v>86</v>
      </c>
      <c r="CN5" s="23" t="s">
        <v>87</v>
      </c>
      <c r="CO5" s="23" t="s">
        <v>88</v>
      </c>
      <c r="CP5" s="23" t="s">
        <v>89</v>
      </c>
      <c r="CQ5" s="23" t="s">
        <v>90</v>
      </c>
      <c r="CR5" s="23" t="s">
        <v>92</v>
      </c>
      <c r="CS5" s="23" t="s">
        <v>93</v>
      </c>
      <c r="CT5" s="23" t="s">
        <v>94</v>
      </c>
      <c r="CU5" s="23" t="s">
        <v>95</v>
      </c>
      <c r="CV5" s="23" t="s">
        <v>96</v>
      </c>
      <c r="CW5" s="23" t="s">
        <v>91</v>
      </c>
      <c r="CX5" s="23" t="s">
        <v>86</v>
      </c>
      <c r="CY5" s="23" t="s">
        <v>87</v>
      </c>
      <c r="CZ5" s="23" t="s">
        <v>88</v>
      </c>
      <c r="DA5" s="23" t="s">
        <v>89</v>
      </c>
      <c r="DB5" s="23" t="s">
        <v>90</v>
      </c>
      <c r="DC5" s="23" t="s">
        <v>92</v>
      </c>
      <c r="DD5" s="23" t="s">
        <v>93</v>
      </c>
      <c r="DE5" s="23" t="s">
        <v>94</v>
      </c>
      <c r="DF5" s="23" t="s">
        <v>95</v>
      </c>
      <c r="DG5" s="23" t="s">
        <v>96</v>
      </c>
      <c r="DH5" s="23" t="s">
        <v>91</v>
      </c>
      <c r="DI5" s="23" t="s">
        <v>86</v>
      </c>
      <c r="DJ5" s="23" t="s">
        <v>87</v>
      </c>
      <c r="DK5" s="23" t="s">
        <v>88</v>
      </c>
      <c r="DL5" s="23" t="s">
        <v>89</v>
      </c>
      <c r="DM5" s="23" t="s">
        <v>90</v>
      </c>
      <c r="DN5" s="23" t="s">
        <v>92</v>
      </c>
      <c r="DO5" s="23" t="s">
        <v>93</v>
      </c>
      <c r="DP5" s="23" t="s">
        <v>94</v>
      </c>
      <c r="DQ5" s="23" t="s">
        <v>95</v>
      </c>
      <c r="DR5" s="23" t="s">
        <v>96</v>
      </c>
      <c r="DS5" s="23" t="s">
        <v>91</v>
      </c>
      <c r="DT5" s="23" t="s">
        <v>86</v>
      </c>
      <c r="DU5" s="23" t="s">
        <v>87</v>
      </c>
      <c r="DV5" s="23" t="s">
        <v>88</v>
      </c>
      <c r="DW5" s="23" t="s">
        <v>89</v>
      </c>
      <c r="DX5" s="23" t="s">
        <v>90</v>
      </c>
      <c r="DY5" s="23" t="s">
        <v>92</v>
      </c>
      <c r="DZ5" s="23" t="s">
        <v>93</v>
      </c>
      <c r="EA5" s="23" t="s">
        <v>94</v>
      </c>
      <c r="EB5" s="23" t="s">
        <v>95</v>
      </c>
      <c r="EC5" s="23" t="s">
        <v>96</v>
      </c>
      <c r="ED5" s="23" t="s">
        <v>91</v>
      </c>
      <c r="EE5" s="23" t="s">
        <v>86</v>
      </c>
      <c r="EF5" s="23" t="s">
        <v>87</v>
      </c>
      <c r="EG5" s="23" t="s">
        <v>88</v>
      </c>
      <c r="EH5" s="23" t="s">
        <v>89</v>
      </c>
      <c r="EI5" s="23" t="s">
        <v>90</v>
      </c>
      <c r="EJ5" s="23" t="s">
        <v>92</v>
      </c>
      <c r="EK5" s="23" t="s">
        <v>93</v>
      </c>
      <c r="EL5" s="23" t="s">
        <v>94</v>
      </c>
      <c r="EM5" s="23" t="s">
        <v>95</v>
      </c>
      <c r="EN5" s="23" t="s">
        <v>96</v>
      </c>
      <c r="EO5" s="23" t="s">
        <v>91</v>
      </c>
    </row>
    <row r="6" spans="1:145" s="13" customFormat="1" x14ac:dyDescent="0.2">
      <c r="A6" s="14" t="s">
        <v>97</v>
      </c>
      <c r="B6" s="19">
        <f t="shared" ref="B6:X6" si="1">B7</f>
        <v>2022</v>
      </c>
      <c r="C6" s="19">
        <f t="shared" si="1"/>
        <v>192121</v>
      </c>
      <c r="D6" s="19">
        <f t="shared" si="1"/>
        <v>47</v>
      </c>
      <c r="E6" s="19">
        <f t="shared" si="1"/>
        <v>17</v>
      </c>
      <c r="F6" s="19">
        <f t="shared" si="1"/>
        <v>4</v>
      </c>
      <c r="G6" s="19">
        <f t="shared" si="1"/>
        <v>0</v>
      </c>
      <c r="H6" s="19" t="str">
        <f t="shared" si="1"/>
        <v>山梨県　上野原市</v>
      </c>
      <c r="I6" s="19" t="str">
        <f t="shared" si="1"/>
        <v>法非適用</v>
      </c>
      <c r="J6" s="19" t="str">
        <f t="shared" si="1"/>
        <v>下水道事業</v>
      </c>
      <c r="K6" s="19" t="str">
        <f t="shared" si="1"/>
        <v>特定環境保全公共下水道</v>
      </c>
      <c r="L6" s="19" t="str">
        <f t="shared" si="1"/>
        <v>D2</v>
      </c>
      <c r="M6" s="19" t="str">
        <f t="shared" si="1"/>
        <v>非設置</v>
      </c>
      <c r="N6" s="24" t="str">
        <f t="shared" si="1"/>
        <v>-</v>
      </c>
      <c r="O6" s="24" t="str">
        <f t="shared" si="1"/>
        <v>該当数値なし</v>
      </c>
      <c r="P6" s="24">
        <f t="shared" si="1"/>
        <v>0.56000000000000005</v>
      </c>
      <c r="Q6" s="24">
        <f t="shared" si="1"/>
        <v>99.09</v>
      </c>
      <c r="R6" s="24">
        <f t="shared" si="1"/>
        <v>2860</v>
      </c>
      <c r="S6" s="24">
        <f t="shared" si="1"/>
        <v>22019</v>
      </c>
      <c r="T6" s="24">
        <f t="shared" si="1"/>
        <v>170.57</v>
      </c>
      <c r="U6" s="24">
        <f t="shared" si="1"/>
        <v>129.09</v>
      </c>
      <c r="V6" s="24">
        <f t="shared" si="1"/>
        <v>123</v>
      </c>
      <c r="W6" s="24">
        <f t="shared" si="1"/>
        <v>0.11</v>
      </c>
      <c r="X6" s="24">
        <f t="shared" si="1"/>
        <v>1118.18</v>
      </c>
      <c r="Y6" s="28">
        <f t="shared" ref="Y6:AH6" si="2">IF(Y7="",NA(),Y7)</f>
        <v>97.31</v>
      </c>
      <c r="Z6" s="28">
        <f t="shared" si="2"/>
        <v>97.34</v>
      </c>
      <c r="AA6" s="28">
        <f t="shared" si="2"/>
        <v>97.19</v>
      </c>
      <c r="AB6" s="28">
        <f t="shared" si="2"/>
        <v>96.52</v>
      </c>
      <c r="AC6" s="28">
        <f t="shared" si="2"/>
        <v>97.03</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4">
        <f t="shared" ref="BF6:BO6" si="5">IF(BF7="",NA(),BF7)</f>
        <v>0</v>
      </c>
      <c r="BG6" s="24">
        <f t="shared" si="5"/>
        <v>0</v>
      </c>
      <c r="BH6" s="24">
        <f t="shared" si="5"/>
        <v>0</v>
      </c>
      <c r="BI6" s="24">
        <f t="shared" si="5"/>
        <v>0</v>
      </c>
      <c r="BJ6" s="24">
        <f t="shared" si="5"/>
        <v>0</v>
      </c>
      <c r="BK6" s="28">
        <f t="shared" si="5"/>
        <v>1269.1500000000001</v>
      </c>
      <c r="BL6" s="28">
        <f t="shared" si="5"/>
        <v>1206.79</v>
      </c>
      <c r="BM6" s="28">
        <f t="shared" si="5"/>
        <v>1258.43</v>
      </c>
      <c r="BN6" s="28">
        <f t="shared" si="5"/>
        <v>1163.75</v>
      </c>
      <c r="BO6" s="28">
        <f t="shared" si="5"/>
        <v>1195.47</v>
      </c>
      <c r="BP6" s="24" t="str">
        <f>IF(BP7="","",IF(BP7="-","【-】","【"&amp;SUBSTITUTE(TEXT(BP7,"#,##0.00"),"-","△")&amp;"】"))</f>
        <v>【1,182.11】</v>
      </c>
      <c r="BQ6" s="28">
        <f t="shared" ref="BQ6:BZ6" si="6">IF(BQ7="",NA(),BQ7)</f>
        <v>86.04</v>
      </c>
      <c r="BR6" s="28">
        <f t="shared" si="6"/>
        <v>82.95</v>
      </c>
      <c r="BS6" s="28">
        <f t="shared" si="6"/>
        <v>81.09</v>
      </c>
      <c r="BT6" s="28">
        <f t="shared" si="6"/>
        <v>83.53</v>
      </c>
      <c r="BU6" s="28">
        <f t="shared" si="6"/>
        <v>79.11</v>
      </c>
      <c r="BV6" s="28">
        <f t="shared" si="6"/>
        <v>63.97</v>
      </c>
      <c r="BW6" s="28">
        <f t="shared" si="6"/>
        <v>71.84</v>
      </c>
      <c r="BX6" s="28">
        <f t="shared" si="6"/>
        <v>73.36</v>
      </c>
      <c r="BY6" s="28">
        <f t="shared" si="6"/>
        <v>72.599999999999994</v>
      </c>
      <c r="BZ6" s="28">
        <f t="shared" si="6"/>
        <v>69.430000000000007</v>
      </c>
      <c r="CA6" s="24" t="str">
        <f>IF(CA7="","",IF(CA7="-","【-】","【"&amp;SUBSTITUTE(TEXT(CA7,"#,##0.00"),"-","△")&amp;"】"))</f>
        <v>【73.78】</v>
      </c>
      <c r="CB6" s="28">
        <f t="shared" ref="CB6:CK6" si="7">IF(CB7="",NA(),CB7)</f>
        <v>227.62</v>
      </c>
      <c r="CC6" s="28">
        <f t="shared" si="7"/>
        <v>238.49</v>
      </c>
      <c r="CD6" s="28">
        <f t="shared" si="7"/>
        <v>244.52</v>
      </c>
      <c r="CE6" s="28">
        <f t="shared" si="7"/>
        <v>241.29</v>
      </c>
      <c r="CF6" s="28">
        <f t="shared" si="7"/>
        <v>256.01</v>
      </c>
      <c r="CG6" s="28">
        <f t="shared" si="7"/>
        <v>256.82</v>
      </c>
      <c r="CH6" s="28">
        <f t="shared" si="7"/>
        <v>228.47</v>
      </c>
      <c r="CI6" s="28">
        <f t="shared" si="7"/>
        <v>224.88</v>
      </c>
      <c r="CJ6" s="28">
        <f t="shared" si="7"/>
        <v>228.64</v>
      </c>
      <c r="CK6" s="28">
        <f t="shared" si="7"/>
        <v>239.46</v>
      </c>
      <c r="CL6" s="24" t="str">
        <f>IF(CL7="","",IF(CL7="-","【-】","【"&amp;SUBSTITUTE(TEXT(CL7,"#,##0.00"),"-","△")&amp;"】"))</f>
        <v>【220.62】</v>
      </c>
      <c r="CM6" s="28" t="str">
        <f t="shared" ref="CM6:CV6" si="8">IF(CM7="",NA(),CM7)</f>
        <v>-</v>
      </c>
      <c r="CN6" s="28" t="str">
        <f t="shared" si="8"/>
        <v>-</v>
      </c>
      <c r="CO6" s="28" t="str">
        <f t="shared" si="8"/>
        <v>-</v>
      </c>
      <c r="CP6" s="28" t="str">
        <f t="shared" si="8"/>
        <v>-</v>
      </c>
      <c r="CQ6" s="28" t="str">
        <f t="shared" si="8"/>
        <v>-</v>
      </c>
      <c r="CR6" s="28">
        <f t="shared" si="8"/>
        <v>37.46</v>
      </c>
      <c r="CS6" s="28">
        <f t="shared" si="8"/>
        <v>42.47</v>
      </c>
      <c r="CT6" s="28">
        <f t="shared" si="8"/>
        <v>42.4</v>
      </c>
      <c r="CU6" s="28">
        <f t="shared" si="8"/>
        <v>42.28</v>
      </c>
      <c r="CV6" s="28">
        <f t="shared" si="8"/>
        <v>41.06</v>
      </c>
      <c r="CW6" s="24" t="str">
        <f>IF(CW7="","",IF(CW7="-","【-】","【"&amp;SUBSTITUTE(TEXT(CW7,"#,##0.00"),"-","△")&amp;"】"))</f>
        <v>【42.22】</v>
      </c>
      <c r="CX6" s="28">
        <f t="shared" ref="CX6:DG6" si="9">IF(CX7="",NA(),CX7)</f>
        <v>81.88</v>
      </c>
      <c r="CY6" s="28">
        <f t="shared" si="9"/>
        <v>81.88</v>
      </c>
      <c r="CZ6" s="28">
        <f t="shared" si="9"/>
        <v>80.62</v>
      </c>
      <c r="DA6" s="28">
        <f t="shared" si="9"/>
        <v>81.45</v>
      </c>
      <c r="DB6" s="28">
        <f t="shared" si="9"/>
        <v>82.11</v>
      </c>
      <c r="DC6" s="28">
        <f t="shared" si="9"/>
        <v>67.459999999999994</v>
      </c>
      <c r="DD6" s="28">
        <f t="shared" si="9"/>
        <v>83.75</v>
      </c>
      <c r="DE6" s="28">
        <f t="shared" si="9"/>
        <v>84.19</v>
      </c>
      <c r="DF6" s="28">
        <f t="shared" si="9"/>
        <v>84.34</v>
      </c>
      <c r="DG6" s="28">
        <f t="shared" si="9"/>
        <v>84.34</v>
      </c>
      <c r="DH6" s="24" t="str">
        <f>IF(DH7="","",IF(DH7="-","【-】","【"&amp;SUBSTITUTE(TEXT(DH7,"#,##0.00"),"-","△")&amp;"】"))</f>
        <v>【85.67】</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0.09</v>
      </c>
      <c r="EK6" s="28">
        <f t="shared" si="12"/>
        <v>0.36</v>
      </c>
      <c r="EL6" s="28">
        <f t="shared" si="12"/>
        <v>0.39</v>
      </c>
      <c r="EM6" s="28">
        <f t="shared" si="12"/>
        <v>0.1</v>
      </c>
      <c r="EN6" s="28">
        <f t="shared" si="12"/>
        <v>0.08</v>
      </c>
      <c r="EO6" s="24" t="str">
        <f>IF(EO7="","",IF(EO7="-","【-】","【"&amp;SUBSTITUTE(TEXT(EO7,"#,##0.00"),"-","△")&amp;"】"))</f>
        <v>【0.13】</v>
      </c>
    </row>
    <row r="7" spans="1:145" s="13" customFormat="1" x14ac:dyDescent="0.2">
      <c r="A7" s="14"/>
      <c r="B7" s="20">
        <v>2022</v>
      </c>
      <c r="C7" s="20">
        <v>192121</v>
      </c>
      <c r="D7" s="20">
        <v>47</v>
      </c>
      <c r="E7" s="20">
        <v>17</v>
      </c>
      <c r="F7" s="20">
        <v>4</v>
      </c>
      <c r="G7" s="20">
        <v>0</v>
      </c>
      <c r="H7" s="20" t="s">
        <v>80</v>
      </c>
      <c r="I7" s="20" t="s">
        <v>98</v>
      </c>
      <c r="J7" s="20" t="s">
        <v>99</v>
      </c>
      <c r="K7" s="20" t="s">
        <v>11</v>
      </c>
      <c r="L7" s="20" t="s">
        <v>100</v>
      </c>
      <c r="M7" s="20" t="s">
        <v>101</v>
      </c>
      <c r="N7" s="25" t="s">
        <v>39</v>
      </c>
      <c r="O7" s="25" t="s">
        <v>102</v>
      </c>
      <c r="P7" s="25">
        <v>0.56000000000000005</v>
      </c>
      <c r="Q7" s="25">
        <v>99.09</v>
      </c>
      <c r="R7" s="25">
        <v>2860</v>
      </c>
      <c r="S7" s="25">
        <v>22019</v>
      </c>
      <c r="T7" s="25">
        <v>170.57</v>
      </c>
      <c r="U7" s="25">
        <v>129.09</v>
      </c>
      <c r="V7" s="25">
        <v>123</v>
      </c>
      <c r="W7" s="25">
        <v>0.11</v>
      </c>
      <c r="X7" s="25">
        <v>1118.18</v>
      </c>
      <c r="Y7" s="25">
        <v>97.31</v>
      </c>
      <c r="Z7" s="25">
        <v>97.34</v>
      </c>
      <c r="AA7" s="25">
        <v>97.19</v>
      </c>
      <c r="AB7" s="25">
        <v>96.52</v>
      </c>
      <c r="AC7" s="25">
        <v>97.03</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0</v>
      </c>
      <c r="BG7" s="25">
        <v>0</v>
      </c>
      <c r="BH7" s="25">
        <v>0</v>
      </c>
      <c r="BI7" s="25">
        <v>0</v>
      </c>
      <c r="BJ7" s="25">
        <v>0</v>
      </c>
      <c r="BK7" s="25">
        <v>1269.1500000000001</v>
      </c>
      <c r="BL7" s="25">
        <v>1206.79</v>
      </c>
      <c r="BM7" s="25">
        <v>1258.43</v>
      </c>
      <c r="BN7" s="25">
        <v>1163.75</v>
      </c>
      <c r="BO7" s="25">
        <v>1195.47</v>
      </c>
      <c r="BP7" s="25">
        <v>1182.1099999999999</v>
      </c>
      <c r="BQ7" s="25">
        <v>86.04</v>
      </c>
      <c r="BR7" s="25">
        <v>82.95</v>
      </c>
      <c r="BS7" s="25">
        <v>81.09</v>
      </c>
      <c r="BT7" s="25">
        <v>83.53</v>
      </c>
      <c r="BU7" s="25">
        <v>79.11</v>
      </c>
      <c r="BV7" s="25">
        <v>63.97</v>
      </c>
      <c r="BW7" s="25">
        <v>71.84</v>
      </c>
      <c r="BX7" s="25">
        <v>73.36</v>
      </c>
      <c r="BY7" s="25">
        <v>72.599999999999994</v>
      </c>
      <c r="BZ7" s="25">
        <v>69.430000000000007</v>
      </c>
      <c r="CA7" s="25">
        <v>73.78</v>
      </c>
      <c r="CB7" s="25">
        <v>227.62</v>
      </c>
      <c r="CC7" s="25">
        <v>238.49</v>
      </c>
      <c r="CD7" s="25">
        <v>244.52</v>
      </c>
      <c r="CE7" s="25">
        <v>241.29</v>
      </c>
      <c r="CF7" s="25">
        <v>256.01</v>
      </c>
      <c r="CG7" s="25">
        <v>256.82</v>
      </c>
      <c r="CH7" s="25">
        <v>228.47</v>
      </c>
      <c r="CI7" s="25">
        <v>224.88</v>
      </c>
      <c r="CJ7" s="25">
        <v>228.64</v>
      </c>
      <c r="CK7" s="25">
        <v>239.46</v>
      </c>
      <c r="CL7" s="25">
        <v>220.62</v>
      </c>
      <c r="CM7" s="25" t="s">
        <v>39</v>
      </c>
      <c r="CN7" s="25" t="s">
        <v>39</v>
      </c>
      <c r="CO7" s="25" t="s">
        <v>39</v>
      </c>
      <c r="CP7" s="25" t="s">
        <v>39</v>
      </c>
      <c r="CQ7" s="25" t="s">
        <v>39</v>
      </c>
      <c r="CR7" s="25">
        <v>37.46</v>
      </c>
      <c r="CS7" s="25">
        <v>42.47</v>
      </c>
      <c r="CT7" s="25">
        <v>42.4</v>
      </c>
      <c r="CU7" s="25">
        <v>42.28</v>
      </c>
      <c r="CV7" s="25">
        <v>41.06</v>
      </c>
      <c r="CW7" s="25">
        <v>42.22</v>
      </c>
      <c r="CX7" s="25">
        <v>81.88</v>
      </c>
      <c r="CY7" s="25">
        <v>81.88</v>
      </c>
      <c r="CZ7" s="25">
        <v>80.62</v>
      </c>
      <c r="DA7" s="25">
        <v>81.45</v>
      </c>
      <c r="DB7" s="25">
        <v>82.11</v>
      </c>
      <c r="DC7" s="25">
        <v>67.459999999999994</v>
      </c>
      <c r="DD7" s="25">
        <v>83.75</v>
      </c>
      <c r="DE7" s="25">
        <v>84.19</v>
      </c>
      <c r="DF7" s="25">
        <v>84.34</v>
      </c>
      <c r="DG7" s="25">
        <v>84.34</v>
      </c>
      <c r="DH7" s="25">
        <v>85.67</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0.09</v>
      </c>
      <c r="EK7" s="25">
        <v>0.36</v>
      </c>
      <c r="EL7" s="25">
        <v>0.39</v>
      </c>
      <c r="EM7" s="25">
        <v>0.1</v>
      </c>
      <c r="EN7" s="25">
        <v>0.08</v>
      </c>
      <c r="EO7" s="25">
        <v>0.13</v>
      </c>
    </row>
    <row r="8" spans="1:145"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2">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2">
      <c r="A10" s="15" t="s">
        <v>32</v>
      </c>
      <c r="B10" s="21">
        <f>DATEVALUE($B7+12-B11&amp;"/1/"&amp;B12)</f>
        <v>47484</v>
      </c>
      <c r="C10" s="22">
        <f>DATEVALUE($B7+12-C11&amp;"/1/"&amp;C12)</f>
        <v>47849</v>
      </c>
      <c r="D10" s="22">
        <f>DATEVALUE($B7+12-D11&amp;"/1/"&amp;D12)</f>
        <v>48215</v>
      </c>
      <c r="E10" s="22">
        <f>DATEVALUE($B7+12-E11&amp;"/1/"&amp;E12)</f>
        <v>48582</v>
      </c>
      <c r="F10" s="22">
        <f>DATEVALUE($B7+12-F11&amp;"/1/"&amp;F12)</f>
        <v>48948</v>
      </c>
    </row>
    <row r="11" spans="1:145" x14ac:dyDescent="0.2">
      <c r="B11">
        <v>4</v>
      </c>
      <c r="C11">
        <v>3</v>
      </c>
      <c r="D11">
        <v>2</v>
      </c>
      <c r="E11">
        <v>1</v>
      </c>
      <c r="F11">
        <v>0</v>
      </c>
      <c r="G11" t="s">
        <v>108</v>
      </c>
    </row>
    <row r="12" spans="1:145" x14ac:dyDescent="0.2">
      <c r="B12">
        <v>1</v>
      </c>
      <c r="C12">
        <v>1</v>
      </c>
      <c r="D12">
        <v>2</v>
      </c>
      <c r="E12">
        <v>3</v>
      </c>
      <c r="F12">
        <v>4</v>
      </c>
      <c r="G12" t="s">
        <v>109</v>
      </c>
    </row>
    <row r="13" spans="1:145" x14ac:dyDescent="0.2">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山梨県</cp:lastModifiedBy>
  <cp:lastPrinted>2024-02-19T05:48:37Z</cp:lastPrinted>
  <dcterms:created xsi:type="dcterms:W3CDTF">2023-12-12T02:50:09Z</dcterms:created>
  <dcterms:modified xsi:type="dcterms:W3CDTF">2024-02-19T05:49:47Z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2024-01-24T06:10:39Z</vt:filetime>
  </property>
</Properties>
</file>