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filesv\部局間共有\限定共有\業務課企業会計課共通\総務担当\010　水道総務\09　会計運営\03経営比較分析表\R5\【県提出用】R5経営比較分析表\"/>
    </mc:Choice>
  </mc:AlternateContent>
  <workbookProtection workbookAlgorithmName="SHA-512" workbookHashValue="Ot/K3R38aIuHI7vZ6d1G/hd5c7hBfV49QjvJQS/2U+AUwpRsd1Mg5wocFeYw1tHUgblsnu0WpmWnL+AJ/eeHiA==" workbookSaltValue="jm9SJz18DoDrUykk2QX7S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<sst xmlns="http://schemas.openxmlformats.org/spreadsheetml/2006/main" count="236" uniqueCount="117">
  <si>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</si>
  <si>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</si>
  <si>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</si>
  <si>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</si>
  <si>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</si>
  <si>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</si>
  <si>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</si>
  <si>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</si>
  <si>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</si>
  <si>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</si>
  <si>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</si>
  <si>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</si>
  <si>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</si>
  <si>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</si>
  <si>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</si>
  <si>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</si>
  <si>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</si>
  <si>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</si>
  <si>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</si>
  <si>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</si>
  <si>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</si>
  <si>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</si>
  <si>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</si>
  <si>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</si>
  <si>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</si>
  <si>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</si>
  <si>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</si>
  <si>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</si>
  <si>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</si>
  <si>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</si>
  <si>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</si>
  <si>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</si>
  <si>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</si>
  <si>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</si>
  <si>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</si>
  <si>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</si>
  <si>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</si>
  <si>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</si>
  <si>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</si>
  <si>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</si>
  <si>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</si>
  <si>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</si>
  <si>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</si>
  <si>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</si>
  <si>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</si>
  <si>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</si>
  <si>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</si>
  <si>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</si>
  <si>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</si>
  <si>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</si>
  <si>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</si>
  <si>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</si>
  <si>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</si>
  <si>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</si>
  <si>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</si>
  <si>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</si>
  <si>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</si>
  <si>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</si>
  <si>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</si>
  <si>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</si>
  <si>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</si>
  <si>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</si>
  <si>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</si>
  <si>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</si>
  <si>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</si>
  <si>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</si>
  <si>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</si>
  <si>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</si>
  <si>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</si>
  <si>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</si>
  <si>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</si>
  <si>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</si>
  <si>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</si>
  <si>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</si>
  <si>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</si>
  <si>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</si>
  <si>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</si>
  <si>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</si>
  <si>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</si>
  <si>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</si>
  <si>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</si>
  <si>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</si>
  <si>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</si>
  <si>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</si>
  <si>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</si>
  <si>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</si>
  <si>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</si>
  <si>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</si>
  <si>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</si>
  <si>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</si>
  <si>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</si>
  <si>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</si>
  <si>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</si>
  <si>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</si>
  <si>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</si>
  <si>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</si>
  <si>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笛吹市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</si>
  <si>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</si>
  <si>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</si>
  <si>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</si>
  <si>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</si>
  <si>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</si>
  <si>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</si>
  <si>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</si>
  <si>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</si>
  <si>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</si>
  <si>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</si>
  <si>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</si>
  <si>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</si>
  <si>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</si>
  <si>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</si>
  <si>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</si>
  <si>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</si>
  <si>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</si>
  <si>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未だ建設の途中であり、管渠についてはまだ更新時期は到来していない状況である。しかし、今後10年以内に法定耐用年数を経過するものがあるため、中・長期的な更新計画を立て整備していく必要がある。
　また、104基あるマンホールポンプについては、耐用年数が過ぎたものも多数ある。毎年更新工事を行っているが、今後も計画的に更新工事を行っていく予定である。</t>
    <phoneticPr fontId="4"/>
  </si>
  <si>
    <r>
      <t>　笛吹市公共下水道事業は、平成28年度より公営企業会計に移行し経営を行っている。公共下水道事業においては、企業債償還利子が減少していることから、経常収支の規模は毎年縮小している。①経常収支比率は100%を超えているが、今年度も新型コロナウイルスの影響が続き、使用料収入がピーク時の値まで回復していない状況である。現在も一般会計からの基準外繰入を充てているため、独立採算とはかけ離れた会計運営となっている。令和4年度に予定していた使用料改定が延期となったため、更なる経費削減が必要である。②累積欠損金比率は例年通り良好だが、依然として使用料収入が低く維持管理費が多いため、今後も経費削減や使用料改定を図る必要がある。③流動比率は、年々上昇しR4年度には平均値を上回った。これは企業債償還の割合が高く、使用料収入が少ないことが要因である</t>
    </r>
    <r>
      <rPr>
        <sz val="11"/>
        <rFont val="ＭＳ ゴシック"/>
        <family val="3"/>
        <charset val="128"/>
      </rPr>
      <t>。④企業債残高対事業規模比率について、企業債現在高は減少傾向にあるが、使用料水準が低いため、平均値より大幅に高い数値となっている。⑤経費回収率は、100%に達していないため、適正な使用料確保や未接続世帯への加入促進を行っていく必要がある。⑥汚水処理原価は、類似団体平均値を下回っているが全国平均より高い状況は続いている。未接続世帯への加入促進や使用料改定等を行い、使用料収入を増やす必要がある。⑧水洗化率は、昨年より微増したが類似団体・全国平均より下回っている。今後も接続件数を伸ばしていきたいが、人口減少、高齢化、空き家の増加など一定割合の未接続は避けられず、頭打ちの状況になるものと推測される。</t>
    </r>
    <rPh sb="252" eb="254">
      <t>レイネン</t>
    </rPh>
    <rPh sb="254" eb="255">
      <t>ドオ</t>
    </rPh>
    <rPh sb="256" eb="258">
      <t>リョウコウ</t>
    </rPh>
    <rPh sb="261" eb="263">
      <t>イゼン</t>
    </rPh>
    <rPh sb="299" eb="300">
      <t>ハカ</t>
    </rPh>
    <rPh sb="321" eb="323">
      <t>ネンド</t>
    </rPh>
    <rPh sb="329" eb="331">
      <t>ウワマワ</t>
    </rPh>
    <rPh sb="394" eb="396">
      <t>ケイコウ</t>
    </rPh>
    <rPh sb="538" eb="540">
      <t>シヨウ</t>
    </rPh>
    <rPh sb="540" eb="541">
      <t>リョウ</t>
    </rPh>
    <rPh sb="541" eb="543">
      <t>カイテイ</t>
    </rPh>
    <rPh sb="543" eb="544">
      <t>トウ</t>
    </rPh>
    <rPh sb="574" eb="576">
      <t>ビゾウ</t>
    </rPh>
    <phoneticPr fontId="4"/>
  </si>
  <si>
    <t>　下水道事業自体が近代の事業であるため、今までは建設に重きを置き、経営に関する意識が希薄であったことは否めない。
　当市においては、事業運営のために経費削減を行っているが、令和4年度に予定していた使用料改定が新型コロナウイルスの感染拡大により市民生活にも影響を及ぼしていることから延期となったため、依然として使用料収入が不足している。事業開始当初、加入促進のための採算を度外視した料金設定が長く続き、計画的に使用料改定が行われなかったことが現在まで影響していると思われる。
　今後は、使用料改定を視野に入れ、基準外繰入金に頼らない継続可能な事業運営が行えるよう、健全経営を目指し、引き続き経営努力が必要である。また、自治体間における事業の連携、広域化なども併せて検討を進めていく一方、建設計画も、年々人口が減少していることから見直しが必要と考える。</t>
    <rPh sb="220" eb="222">
      <t>ゲンザイ</t>
    </rPh>
    <rPh sb="281" eb="283">
      <t>ケンゼン</t>
    </rPh>
    <rPh sb="283" eb="285">
      <t>ケイエイ</t>
    </rPh>
    <rPh sb="286" eb="288">
      <t>メザ</t>
    </rPh>
    <rPh sb="294" eb="296">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</si>
</sst>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8A-46BB-BB53-0210CA138E0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0.09</c:v>
                </c:pt>
                <c:pt idx="3">
                  <c:v>0.17</c:v>
                </c:pt>
                <c:pt idx="4">
                  <c:v>0.13</c:v>
                </c:pt>
              </c:numCache>
            </c:numRef>
          </c:val>
          <c:smooth val="0"/>
          <c:extLst>
            <c:ext xmlns:c16="http://schemas.microsoft.com/office/drawing/2014/chart" uri="{C3380CC4-5D6E-409C-BE32-E72D297353CC}">
              <c16:uniqueId val="{00000001-948A-46BB-BB53-0210CA138E0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C3-4507-9B4D-AC057046848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59.19</c:v>
                </c:pt>
                <c:pt idx="1">
                  <c:v>68.31</c:v>
                </c:pt>
                <c:pt idx="2">
                  <c:v>65.28</c:v>
                </c:pt>
                <c:pt idx="3">
                  <c:v>64.92</c:v>
                </c:pt>
                <c:pt idx="4">
                  <c:v>64.14</c:v>
                </c:pt>
              </c:numCache>
            </c:numRef>
          </c:val>
          <c:smooth val="0"/>
          <c:extLst>
            <c:ext xmlns:c16="http://schemas.microsoft.com/office/drawing/2014/chart" uri="{C3380CC4-5D6E-409C-BE32-E72D297353CC}">
              <c16:uniqueId val="{00000001-E8C3-4507-9B4D-AC057046848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88.15</c:v>
                </c:pt>
                <c:pt idx="1">
                  <c:v>89.8</c:v>
                </c:pt>
                <c:pt idx="2">
                  <c:v>91.83</c:v>
                </c:pt>
                <c:pt idx="3">
                  <c:v>91.63</c:v>
                </c:pt>
                <c:pt idx="4">
                  <c:v>92.14</c:v>
                </c:pt>
              </c:numCache>
            </c:numRef>
          </c:val>
          <c:extLst>
            <c:ext xmlns:c16="http://schemas.microsoft.com/office/drawing/2014/chart" uri="{C3380CC4-5D6E-409C-BE32-E72D297353CC}">
              <c16:uniqueId val="{00000000-89E0-4939-85BE-DC280BAEE53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86.66</c:v>
                </c:pt>
                <c:pt idx="1">
                  <c:v>92.62</c:v>
                </c:pt>
                <c:pt idx="2">
                  <c:v>92.72</c:v>
                </c:pt>
                <c:pt idx="3">
                  <c:v>92.88</c:v>
                </c:pt>
                <c:pt idx="4">
                  <c:v>92.9</c:v>
                </c:pt>
              </c:numCache>
            </c:numRef>
          </c:val>
          <c:smooth val="0"/>
          <c:extLst>
            <c:ext xmlns:c16="http://schemas.microsoft.com/office/drawing/2014/chart" uri="{C3380CC4-5D6E-409C-BE32-E72D297353CC}">
              <c16:uniqueId val="{00000001-89E0-4939-85BE-DC280BAEE53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102.45</c:v>
                </c:pt>
                <c:pt idx="1">
                  <c:v>108.47</c:v>
                </c:pt>
                <c:pt idx="2">
                  <c:v>105.14</c:v>
                </c:pt>
                <c:pt idx="3">
                  <c:v>109.38</c:v>
                </c:pt>
                <c:pt idx="4">
                  <c:v>108.47</c:v>
                </c:pt>
              </c:numCache>
            </c:numRef>
          </c:val>
          <c:extLst>
            <c:ext xmlns:c16="http://schemas.microsoft.com/office/drawing/2014/chart" uri="{C3380CC4-5D6E-409C-BE32-E72D297353CC}">
              <c16:uniqueId val="{00000000-AD4E-4318-8D91-61A28C6D310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108.43</c:v>
                </c:pt>
                <c:pt idx="1">
                  <c:v>106.99</c:v>
                </c:pt>
                <c:pt idx="2">
                  <c:v>107.85</c:v>
                </c:pt>
                <c:pt idx="3">
                  <c:v>108.04</c:v>
                </c:pt>
                <c:pt idx="4">
                  <c:v>107.49</c:v>
                </c:pt>
              </c:numCache>
            </c:numRef>
          </c:val>
          <c:smooth val="0"/>
          <c:extLst>
            <c:ext xmlns:c16="http://schemas.microsoft.com/office/drawing/2014/chart" uri="{C3380CC4-5D6E-409C-BE32-E72D297353CC}">
              <c16:uniqueId val="{00000001-AD4E-4318-8D91-61A28C6D310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8.1999999999999993</c:v>
                </c:pt>
                <c:pt idx="1">
                  <c:v>10.85</c:v>
                </c:pt>
                <c:pt idx="2">
                  <c:v>13.48</c:v>
                </c:pt>
                <c:pt idx="3">
                  <c:v>16.05</c:v>
                </c:pt>
                <c:pt idx="4">
                  <c:v>18.57</c:v>
                </c:pt>
              </c:numCache>
            </c:numRef>
          </c:val>
          <c:extLst>
            <c:ext xmlns:c16="http://schemas.microsoft.com/office/drawing/2014/chart" uri="{C3380CC4-5D6E-409C-BE32-E72D297353CC}">
              <c16:uniqueId val="{00000000-6A4D-444F-AFBA-20448318580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17.350000000000001</c:v>
                </c:pt>
                <c:pt idx="1">
                  <c:v>26.36</c:v>
                </c:pt>
                <c:pt idx="2">
                  <c:v>23.79</c:v>
                </c:pt>
                <c:pt idx="3">
                  <c:v>25.66</c:v>
                </c:pt>
                <c:pt idx="4">
                  <c:v>27.46</c:v>
                </c:pt>
              </c:numCache>
            </c:numRef>
          </c:val>
          <c:smooth val="0"/>
          <c:extLst>
            <c:ext xmlns:c16="http://schemas.microsoft.com/office/drawing/2014/chart" uri="{C3380CC4-5D6E-409C-BE32-E72D297353CC}">
              <c16:uniqueId val="{00000001-6A4D-444F-AFBA-20448318580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89-4822-959D-314F2954DCC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1.43</c:v>
                </c:pt>
                <c:pt idx="2">
                  <c:v>1.22</c:v>
                </c:pt>
                <c:pt idx="3">
                  <c:v>1.61</c:v>
                </c:pt>
                <c:pt idx="4">
                  <c:v>2.08</c:v>
                </c:pt>
              </c:numCache>
            </c:numRef>
          </c:val>
          <c:smooth val="0"/>
          <c:extLst>
            <c:ext xmlns:c16="http://schemas.microsoft.com/office/drawing/2014/chart" uri="{C3380CC4-5D6E-409C-BE32-E72D297353CC}">
              <c16:uniqueId val="{00000001-0689-4822-959D-314F2954DCC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4D-4213-AD09-4183166091C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12.89</c:v>
                </c:pt>
                <c:pt idx="1">
                  <c:v>7.42</c:v>
                </c:pt>
                <c:pt idx="2">
                  <c:v>4.72</c:v>
                </c:pt>
                <c:pt idx="3">
                  <c:v>4.49</c:v>
                </c:pt>
                <c:pt idx="4">
                  <c:v>5.41</c:v>
                </c:pt>
              </c:numCache>
            </c:numRef>
          </c:val>
          <c:smooth val="0"/>
          <c:extLst>
            <c:ext xmlns:c16="http://schemas.microsoft.com/office/drawing/2014/chart" uri="{C3380CC4-5D6E-409C-BE32-E72D297353CC}">
              <c16:uniqueId val="{00000001-B04D-4213-AD09-4183166091C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37.770000000000003</c:v>
                </c:pt>
                <c:pt idx="1">
                  <c:v>46.42</c:v>
                </c:pt>
                <c:pt idx="2">
                  <c:v>52.48</c:v>
                </c:pt>
                <c:pt idx="3">
                  <c:v>64.099999999999994</c:v>
                </c:pt>
                <c:pt idx="4">
                  <c:v>78.64</c:v>
                </c:pt>
              </c:numCache>
            </c:numRef>
          </c:val>
          <c:extLst>
            <c:ext xmlns:c16="http://schemas.microsoft.com/office/drawing/2014/chart" uri="{C3380CC4-5D6E-409C-BE32-E72D297353CC}">
              <c16:uniqueId val="{00000000-5D15-4116-B9F6-3FF22505899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54.32</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5D15-4116-B9F6-3FF22505899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2071.0100000000002</c:v>
                </c:pt>
                <c:pt idx="1">
                  <c:v>2011.42</c:v>
                </c:pt>
                <c:pt idx="2">
                  <c:v>2012.2</c:v>
                </c:pt>
                <c:pt idx="3">
                  <c:v>1837.49</c:v>
                </c:pt>
                <c:pt idx="4">
                  <c:v>1652.61</c:v>
                </c:pt>
              </c:numCache>
            </c:numRef>
          </c:val>
          <c:extLst>
            <c:ext xmlns:c16="http://schemas.microsoft.com/office/drawing/2014/chart" uri="{C3380CC4-5D6E-409C-BE32-E72D297353CC}">
              <c16:uniqueId val="{00000000-6E4A-4BD7-BF20-65670389078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1000.94</c:v>
                </c:pt>
                <c:pt idx="1">
                  <c:v>847.44</c:v>
                </c:pt>
                <c:pt idx="2">
                  <c:v>857.88</c:v>
                </c:pt>
                <c:pt idx="3">
                  <c:v>825.1</c:v>
                </c:pt>
                <c:pt idx="4">
                  <c:v>789.87</c:v>
                </c:pt>
              </c:numCache>
            </c:numRef>
          </c:val>
          <c:smooth val="0"/>
          <c:extLst>
            <c:ext xmlns:c16="http://schemas.microsoft.com/office/drawing/2014/chart" uri="{C3380CC4-5D6E-409C-BE32-E72D297353CC}">
              <c16:uniqueId val="{00000001-6E4A-4BD7-BF20-65670389078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86.23</c:v>
                </c:pt>
                <c:pt idx="1">
                  <c:v>87.58</c:v>
                </c:pt>
                <c:pt idx="2">
                  <c:v>85.48</c:v>
                </c:pt>
                <c:pt idx="3">
                  <c:v>86.64</c:v>
                </c:pt>
                <c:pt idx="4">
                  <c:v>86.58</c:v>
                </c:pt>
              </c:numCache>
            </c:numRef>
          </c:val>
          <c:extLst>
            <c:ext xmlns:c16="http://schemas.microsoft.com/office/drawing/2014/chart" uri="{C3380CC4-5D6E-409C-BE32-E72D297353CC}">
              <c16:uniqueId val="{00000000-0431-490C-9029-5D2C24B4E65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93.77</c:v>
                </c:pt>
                <c:pt idx="1">
                  <c:v>94.69</c:v>
                </c:pt>
                <c:pt idx="2">
                  <c:v>94.97</c:v>
                </c:pt>
                <c:pt idx="3">
                  <c:v>97.07</c:v>
                </c:pt>
                <c:pt idx="4">
                  <c:v>98.06</c:v>
                </c:pt>
              </c:numCache>
            </c:numRef>
          </c:val>
          <c:smooth val="0"/>
          <c:extLst>
            <c:ext xmlns:c16="http://schemas.microsoft.com/office/drawing/2014/chart" uri="{C3380CC4-5D6E-409C-BE32-E72D297353CC}">
              <c16:uniqueId val="{00000001-0431-490C-9029-5D2C24B4E65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150.75</c:v>
                </c:pt>
                <c:pt idx="1">
                  <c:v>151.22</c:v>
                </c:pt>
                <c:pt idx="2">
                  <c:v>151.99</c:v>
                </c:pt>
                <c:pt idx="3">
                  <c:v>150</c:v>
                </c:pt>
                <c:pt idx="4">
                  <c:v>150.86000000000001</c:v>
                </c:pt>
              </c:numCache>
            </c:numRef>
          </c:val>
          <c:extLst>
            <c:ext xmlns:c16="http://schemas.microsoft.com/office/drawing/2014/chart" uri="{C3380CC4-5D6E-409C-BE32-E72D297353CC}">
              <c16:uniqueId val="{00000000-389A-4BC7-86E3-FE249F8155A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165.57</c:v>
                </c:pt>
                <c:pt idx="1">
                  <c:v>159.78</c:v>
                </c:pt>
                <c:pt idx="2">
                  <c:v>159.49</c:v>
                </c:pt>
                <c:pt idx="3">
                  <c:v>157.81</c:v>
                </c:pt>
                <c:pt idx="4">
                  <c:v>157.37</c:v>
                </c:pt>
              </c:numCache>
            </c:numRef>
          </c:val>
          <c:smooth val="0"/>
          <c:extLst>
            <c:ext xmlns:c16="http://schemas.microsoft.com/office/drawing/2014/chart" uri="{C3380CC4-5D6E-409C-BE32-E72D297353CC}">
              <c16:uniqueId val="{00000001-389A-4BC7-86E3-FE249F8155A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　笛吹市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67641</v>
      </c>
      <c r="AM8" s="42"/>
      <c r="AN8" s="42"/>
      <c r="AO8" s="42"/>
      <c r="AP8" s="42"/>
      <c r="AQ8" s="42"/>
      <c r="AR8" s="42"/>
      <c r="AS8" s="42"/>
      <c r="AT8" s="35">
        <f>データ!T6</f>
        <v>201.92</v>
      </c>
      <c r="AU8" s="35"/>
      <c r="AV8" s="35"/>
      <c r="AW8" s="35"/>
      <c r="AX8" s="35"/>
      <c r="AY8" s="35"/>
      <c r="AZ8" s="35"/>
      <c r="BA8" s="35"/>
      <c r="BB8" s="35">
        <f>データ!U6</f>
        <v>334.99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64.13</v>
      </c>
      <c r="J10" s="35"/>
      <c r="K10" s="35"/>
      <c r="L10" s="35"/>
      <c r="M10" s="35"/>
      <c r="N10" s="35"/>
      <c r="O10" s="35"/>
      <c r="P10" s="35">
        <f>データ!P6</f>
        <v>63.09</v>
      </c>
      <c r="Q10" s="35"/>
      <c r="R10" s="35"/>
      <c r="S10" s="35"/>
      <c r="T10" s="35"/>
      <c r="U10" s="35"/>
      <c r="V10" s="35"/>
      <c r="W10" s="35">
        <f>データ!Q6</f>
        <v>91</v>
      </c>
      <c r="X10" s="35"/>
      <c r="Y10" s="35"/>
      <c r="Z10" s="35"/>
      <c r="AA10" s="35"/>
      <c r="AB10" s="35"/>
      <c r="AC10" s="35"/>
      <c r="AD10" s="42">
        <f>データ!R6</f>
        <v>2376</v>
      </c>
      <c r="AE10" s="42"/>
      <c r="AF10" s="42"/>
      <c r="AG10" s="42"/>
      <c r="AH10" s="42"/>
      <c r="AI10" s="42"/>
      <c r="AJ10" s="42"/>
      <c r="AK10" s="2"/>
      <c r="AL10" s="42">
        <f>データ!V6</f>
        <v>42561</v>
      </c>
      <c r="AM10" s="42"/>
      <c r="AN10" s="42"/>
      <c r="AO10" s="42"/>
      <c r="AP10" s="42"/>
      <c r="AQ10" s="42"/>
      <c r="AR10" s="42"/>
      <c r="AS10" s="42"/>
      <c r="AT10" s="35">
        <f>データ!W6</f>
        <v>20.87</v>
      </c>
      <c r="AU10" s="35"/>
      <c r="AV10" s="35"/>
      <c r="AW10" s="35"/>
      <c r="AX10" s="35"/>
      <c r="AY10" s="35"/>
      <c r="AZ10" s="35"/>
      <c r="BA10" s="35"/>
      <c r="BB10" s="35">
        <f>データ!X6</f>
        <v>2039.34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Y8/6wfK6eFPF/1QcJUzin2AWUo8kJflle5q8ZgbuASaym+D/AAb7oBC4lVW/cQrosQH7WYFCH5E5/Cpw0Rl++g==" saltValue="9/oGc9DGlsWyiSKVkpYXK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192112</v>
      </c>
      <c r="D6" s="19">
        <f t="shared" si="3"/>
        <v>46</v>
      </c>
      <c r="E6" s="19">
        <f t="shared" si="3"/>
        <v>17</v>
      </c>
      <c r="F6" s="19">
        <f t="shared" si="3"/>
        <v>1</v>
      </c>
      <c r="G6" s="19">
        <f t="shared" si="3"/>
        <v>0</v>
      </c>
      <c r="H6" s="19" t="str">
        <f t="shared" si="3"/>
        <v>山梨県　笛吹市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64.13</v>
      </c>
      <c r="P6" s="20">
        <f t="shared" si="3"/>
        <v>63.09</v>
      </c>
      <c r="Q6" s="20">
        <f t="shared" si="3"/>
        <v>91</v>
      </c>
      <c r="R6" s="20">
        <f t="shared" si="3"/>
        <v>2376</v>
      </c>
      <c r="S6" s="20">
        <f t="shared" si="3"/>
        <v>67641</v>
      </c>
      <c r="T6" s="20">
        <f t="shared" si="3"/>
        <v>201.92</v>
      </c>
      <c r="U6" s="20">
        <f t="shared" si="3"/>
        <v>334.99</v>
      </c>
      <c r="V6" s="20">
        <f t="shared" si="3"/>
        <v>42561</v>
      </c>
      <c r="W6" s="20">
        <f t="shared" si="3"/>
        <v>20.87</v>
      </c>
      <c r="X6" s="20">
        <f t="shared" si="3"/>
        <v>2039.34</v>
      </c>
      <c r="Y6" s="21">
        <f>IF(Y7="",NA(),Y7)</f>
        <v>102.45</v>
      </c>
      <c r="Z6" s="21">
        <f t="shared" ref="Z6:AH6" si="4">IF(Z7="",NA(),Z7)</f>
        <v>108.47</v>
      </c>
      <c r="AA6" s="21">
        <f t="shared" si="4"/>
        <v>105.14</v>
      </c>
      <c r="AB6" s="21">
        <f t="shared" si="4"/>
        <v>109.38</v>
      </c>
      <c r="AC6" s="21">
        <f t="shared" si="4"/>
        <v>108.47</v>
      </c>
      <c r="AD6" s="21">
        <f t="shared" si="4"/>
        <v>108.43</v>
      </c>
      <c r="AE6" s="21">
        <f t="shared" si="4"/>
        <v>106.99</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12.89</v>
      </c>
      <c r="AP6" s="21">
        <f t="shared" si="5"/>
        <v>7.42</v>
      </c>
      <c r="AQ6" s="21">
        <f t="shared" si="5"/>
        <v>4.72</v>
      </c>
      <c r="AR6" s="21">
        <f t="shared" si="5"/>
        <v>4.49</v>
      </c>
      <c r="AS6" s="21">
        <f t="shared" si="5"/>
        <v>5.41</v>
      </c>
      <c r="AT6" s="20" t="str">
        <f>IF(AT7="","",IF(AT7="-","【-】","【"&amp;SUBSTITUTE(TEXT(AT7,"#,##0.00"),"-","△")&amp;"】"))</f>
        <v>【3.15】</v>
      </c>
      <c r="AU6" s="21">
        <f>IF(AU7="",NA(),AU7)</f>
        <v>37.770000000000003</v>
      </c>
      <c r="AV6" s="21">
        <f t="shared" ref="AV6:BD6" si="6">IF(AV7="",NA(),AV7)</f>
        <v>46.42</v>
      </c>
      <c r="AW6" s="21">
        <f t="shared" si="6"/>
        <v>52.48</v>
      </c>
      <c r="AX6" s="21">
        <f t="shared" si="6"/>
        <v>64.099999999999994</v>
      </c>
      <c r="AY6" s="21">
        <f t="shared" si="6"/>
        <v>78.64</v>
      </c>
      <c r="AZ6" s="21">
        <f t="shared" si="6"/>
        <v>54.32</v>
      </c>
      <c r="BA6" s="21">
        <f t="shared" si="6"/>
        <v>68.180000000000007</v>
      </c>
      <c r="BB6" s="21">
        <f t="shared" si="6"/>
        <v>67.930000000000007</v>
      </c>
      <c r="BC6" s="21">
        <f t="shared" si="6"/>
        <v>68.53</v>
      </c>
      <c r="BD6" s="21">
        <f t="shared" si="6"/>
        <v>69.180000000000007</v>
      </c>
      <c r="BE6" s="20" t="str">
        <f>IF(BE7="","",IF(BE7="-","【-】","【"&amp;SUBSTITUTE(TEXT(BE7,"#,##0.00"),"-","△")&amp;"】"))</f>
        <v>【73.44】</v>
      </c>
      <c r="BF6" s="21">
        <f>IF(BF7="",NA(),BF7)</f>
        <v>2071.0100000000002</v>
      </c>
      <c r="BG6" s="21">
        <f t="shared" ref="BG6:BO6" si="7">IF(BG7="",NA(),BG7)</f>
        <v>2011.42</v>
      </c>
      <c r="BH6" s="21">
        <f t="shared" si="7"/>
        <v>2012.2</v>
      </c>
      <c r="BI6" s="21">
        <f t="shared" si="7"/>
        <v>1837.49</v>
      </c>
      <c r="BJ6" s="21">
        <f t="shared" si="7"/>
        <v>1652.61</v>
      </c>
      <c r="BK6" s="21">
        <f t="shared" si="7"/>
        <v>1000.94</v>
      </c>
      <c r="BL6" s="21">
        <f t="shared" si="7"/>
        <v>847.44</v>
      </c>
      <c r="BM6" s="21">
        <f t="shared" si="7"/>
        <v>857.88</v>
      </c>
      <c r="BN6" s="21">
        <f t="shared" si="7"/>
        <v>825.1</v>
      </c>
      <c r="BO6" s="21">
        <f t="shared" si="7"/>
        <v>789.87</v>
      </c>
      <c r="BP6" s="20" t="str">
        <f>IF(BP7="","",IF(BP7="-","【-】","【"&amp;SUBSTITUTE(TEXT(BP7,"#,##0.00"),"-","△")&amp;"】"))</f>
        <v>【652.82】</v>
      </c>
      <c r="BQ6" s="21">
        <f>IF(BQ7="",NA(),BQ7)</f>
        <v>86.23</v>
      </c>
      <c r="BR6" s="21">
        <f t="shared" ref="BR6:BZ6" si="8">IF(BR7="",NA(),BR7)</f>
        <v>87.58</v>
      </c>
      <c r="BS6" s="21">
        <f t="shared" si="8"/>
        <v>85.48</v>
      </c>
      <c r="BT6" s="21">
        <f t="shared" si="8"/>
        <v>86.64</v>
      </c>
      <c r="BU6" s="21">
        <f t="shared" si="8"/>
        <v>86.58</v>
      </c>
      <c r="BV6" s="21">
        <f t="shared" si="8"/>
        <v>93.77</v>
      </c>
      <c r="BW6" s="21">
        <f t="shared" si="8"/>
        <v>94.69</v>
      </c>
      <c r="BX6" s="21">
        <f t="shared" si="8"/>
        <v>94.97</v>
      </c>
      <c r="BY6" s="21">
        <f t="shared" si="8"/>
        <v>97.07</v>
      </c>
      <c r="BZ6" s="21">
        <f t="shared" si="8"/>
        <v>98.06</v>
      </c>
      <c r="CA6" s="20" t="str">
        <f>IF(CA7="","",IF(CA7="-","【-】","【"&amp;SUBSTITUTE(TEXT(CA7,"#,##0.00"),"-","△")&amp;"】"))</f>
        <v>【97.61】</v>
      </c>
      <c r="CB6" s="21">
        <f>IF(CB7="",NA(),CB7)</f>
        <v>150.75</v>
      </c>
      <c r="CC6" s="21">
        <f t="shared" ref="CC6:CK6" si="9">IF(CC7="",NA(),CC7)</f>
        <v>151.22</v>
      </c>
      <c r="CD6" s="21">
        <f t="shared" si="9"/>
        <v>151.99</v>
      </c>
      <c r="CE6" s="21">
        <f t="shared" si="9"/>
        <v>150</v>
      </c>
      <c r="CF6" s="21">
        <f t="shared" si="9"/>
        <v>150.86000000000001</v>
      </c>
      <c r="CG6" s="21">
        <f t="shared" si="9"/>
        <v>165.57</v>
      </c>
      <c r="CH6" s="21">
        <f t="shared" si="9"/>
        <v>159.78</v>
      </c>
      <c r="CI6" s="21">
        <f t="shared" si="9"/>
        <v>159.49</v>
      </c>
      <c r="CJ6" s="21">
        <f t="shared" si="9"/>
        <v>157.81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59.19</v>
      </c>
      <c r="CS6" s="21">
        <f t="shared" si="10"/>
        <v>68.31</v>
      </c>
      <c r="CT6" s="21">
        <f t="shared" si="10"/>
        <v>65.28</v>
      </c>
      <c r="CU6" s="21">
        <f t="shared" si="10"/>
        <v>64.92</v>
      </c>
      <c r="CV6" s="21">
        <f t="shared" si="10"/>
        <v>64.14</v>
      </c>
      <c r="CW6" s="20" t="str">
        <f>IF(CW7="","",IF(CW7="-","【-】","【"&amp;SUBSTITUTE(TEXT(CW7,"#,##0.00"),"-","△")&amp;"】"))</f>
        <v>【59.10】</v>
      </c>
      <c r="CX6" s="21">
        <f>IF(CX7="",NA(),CX7)</f>
        <v>88.15</v>
      </c>
      <c r="CY6" s="21">
        <f t="shared" ref="CY6:DG6" si="11">IF(CY7="",NA(),CY7)</f>
        <v>89.8</v>
      </c>
      <c r="CZ6" s="21">
        <f t="shared" si="11"/>
        <v>91.83</v>
      </c>
      <c r="DA6" s="21">
        <f t="shared" si="11"/>
        <v>91.63</v>
      </c>
      <c r="DB6" s="21">
        <f t="shared" si="11"/>
        <v>92.14</v>
      </c>
      <c r="DC6" s="21">
        <f t="shared" si="11"/>
        <v>86.66</v>
      </c>
      <c r="DD6" s="21">
        <f t="shared" si="11"/>
        <v>92.62</v>
      </c>
      <c r="DE6" s="21">
        <f t="shared" si="11"/>
        <v>92.72</v>
      </c>
      <c r="DF6" s="21">
        <f t="shared" si="11"/>
        <v>92.88</v>
      </c>
      <c r="DG6" s="21">
        <f t="shared" si="11"/>
        <v>92.9</v>
      </c>
      <c r="DH6" s="20" t="str">
        <f>IF(DH7="","",IF(DH7="-","【-】","【"&amp;SUBSTITUTE(TEXT(DH7,"#,##0.00"),"-","△")&amp;"】"))</f>
        <v>【95.82】</v>
      </c>
      <c r="DI6" s="21">
        <f>IF(DI7="",NA(),DI7)</f>
        <v>8.1999999999999993</v>
      </c>
      <c r="DJ6" s="21">
        <f t="shared" ref="DJ6:DR6" si="12">IF(DJ7="",NA(),DJ7)</f>
        <v>10.85</v>
      </c>
      <c r="DK6" s="21">
        <f t="shared" si="12"/>
        <v>13.48</v>
      </c>
      <c r="DL6" s="21">
        <f t="shared" si="12"/>
        <v>16.05</v>
      </c>
      <c r="DM6" s="21">
        <f t="shared" si="12"/>
        <v>18.57</v>
      </c>
      <c r="DN6" s="21">
        <f t="shared" si="12"/>
        <v>17.350000000000001</v>
      </c>
      <c r="DO6" s="21">
        <f t="shared" si="12"/>
        <v>26.36</v>
      </c>
      <c r="DP6" s="21">
        <f t="shared" si="12"/>
        <v>23.79</v>
      </c>
      <c r="DQ6" s="21">
        <f t="shared" si="12"/>
        <v>25.66</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0.01</v>
      </c>
      <c r="DZ6" s="21">
        <f t="shared" si="13"/>
        <v>1.43</v>
      </c>
      <c r="EA6" s="21">
        <f t="shared" si="13"/>
        <v>1.22</v>
      </c>
      <c r="EB6" s="21">
        <f t="shared" si="13"/>
        <v>1.61</v>
      </c>
      <c r="EC6" s="21">
        <f t="shared" si="13"/>
        <v>2.08</v>
      </c>
      <c r="ED6" s="20" t="str">
        <f>IF(ED7="","",IF(ED7="-","【-】","【"&amp;SUBSTITUTE(TEXT(ED7,"#,##0.00"),"-","△")&amp;"】"))</f>
        <v>【7.62】</v>
      </c>
      <c r="EE6" s="20">
        <f>IF(EE7="",NA(),EE7)</f>
        <v>0</v>
      </c>
      <c r="EF6" s="20">
        <f t="shared" ref="EF6:EN6" si="14">IF(EF7="",NA(),EF7)</f>
        <v>0</v>
      </c>
      <c r="EG6" s="20">
        <f t="shared" si="14"/>
        <v>0</v>
      </c>
      <c r="EH6" s="20">
        <f t="shared" si="14"/>
        <v>0</v>
      </c>
      <c r="EI6" s="20">
        <f t="shared" si="14"/>
        <v>0</v>
      </c>
      <c r="EJ6" s="21">
        <f t="shared" si="14"/>
        <v>0.09</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192112</v>
      </c>
      <c r="D7" s="23">
        <v>46</v>
      </c>
      <c r="E7" s="23">
        <v>17</v>
      </c>
      <c r="F7" s="23">
        <v>1</v>
      </c>
      <c r="G7" s="23">
        <v>0</v>
      </c>
      <c r="H7" s="23" t="s">
        <v>96</v>
      </c>
      <c r="I7" s="23" t="s">
        <v>97</v>
      </c>
      <c r="J7" s="23" t="s">
        <v>98</v>
      </c>
      <c r="K7" s="23" t="s">
        <v>99</v>
      </c>
      <c r="L7" s="23" t="s">
        <v>100</v>
      </c>
      <c r="M7" s="23" t="s">
        <v>101</v>
      </c>
      <c r="N7" s="24" t="s">
        <v>102</v>
      </c>
      <c r="O7" s="24">
        <v>64.13</v>
      </c>
      <c r="P7" s="24">
        <v>63.09</v>
      </c>
      <c r="Q7" s="24">
        <v>91</v>
      </c>
      <c r="R7" s="24">
        <v>2376</v>
      </c>
      <c r="S7" s="24">
        <v>67641</v>
      </c>
      <c r="T7" s="24">
        <v>201.92</v>
      </c>
      <c r="U7" s="24">
        <v>334.99</v>
      </c>
      <c r="V7" s="24">
        <v>42561</v>
      </c>
      <c r="W7" s="24">
        <v>20.87</v>
      </c>
      <c r="X7" s="24">
        <v>2039.34</v>
      </c>
      <c r="Y7" s="24">
        <v>102.45</v>
      </c>
      <c r="Z7" s="24">
        <v>108.47</v>
      </c>
      <c r="AA7" s="24">
        <v>105.14</v>
      </c>
      <c r="AB7" s="24">
        <v>109.38</v>
      </c>
      <c r="AC7" s="24">
        <v>108.47</v>
      </c>
      <c r="AD7" s="24">
        <v>108.43</v>
      </c>
      <c r="AE7" s="24">
        <v>106.99</v>
      </c>
      <c r="AF7" s="24">
        <v>107.85</v>
      </c>
      <c r="AG7" s="24">
        <v>108.04</v>
      </c>
      <c r="AH7" s="24">
        <v>107.49</v>
      </c>
      <c r="AI7" s="24">
        <v>106.11</v>
      </c>
      <c r="AJ7" s="24">
        <v>0</v>
      </c>
      <c r="AK7" s="24">
        <v>0</v>
      </c>
      <c r="AL7" s="24">
        <v>0</v>
      </c>
      <c r="AM7" s="24">
        <v>0</v>
      </c>
      <c r="AN7" s="24">
        <v>0</v>
      </c>
      <c r="AO7" s="24">
        <v>12.89</v>
      </c>
      <c r="AP7" s="24">
        <v>7.42</v>
      </c>
      <c r="AQ7" s="24">
        <v>4.72</v>
      </c>
      <c r="AR7" s="24">
        <v>4.49</v>
      </c>
      <c r="AS7" s="24">
        <v>5.41</v>
      </c>
      <c r="AT7" s="24">
        <v>3.15</v>
      </c>
      <c r="AU7" s="24">
        <v>37.770000000000003</v>
      </c>
      <c r="AV7" s="24">
        <v>46.42</v>
      </c>
      <c r="AW7" s="24">
        <v>52.48</v>
      </c>
      <c r="AX7" s="24">
        <v>64.099999999999994</v>
      </c>
      <c r="AY7" s="24">
        <v>78.64</v>
      </c>
      <c r="AZ7" s="24">
        <v>54.32</v>
      </c>
      <c r="BA7" s="24">
        <v>68.180000000000007</v>
      </c>
      <c r="BB7" s="24">
        <v>67.930000000000007</v>
      </c>
      <c r="BC7" s="24">
        <v>68.53</v>
      </c>
      <c r="BD7" s="24">
        <v>69.180000000000007</v>
      </c>
      <c r="BE7" s="24">
        <v>73.44</v>
      </c>
      <c r="BF7" s="24">
        <v>2071.0100000000002</v>
      </c>
      <c r="BG7" s="24">
        <v>2011.42</v>
      </c>
      <c r="BH7" s="24">
        <v>2012.2</v>
      </c>
      <c r="BI7" s="24">
        <v>1837.49</v>
      </c>
      <c r="BJ7" s="24">
        <v>1652.61</v>
      </c>
      <c r="BK7" s="24">
        <v>1000.94</v>
      </c>
      <c r="BL7" s="24">
        <v>847.44</v>
      </c>
      <c r="BM7" s="24">
        <v>857.88</v>
      </c>
      <c r="BN7" s="24">
        <v>825.1</v>
      </c>
      <c r="BO7" s="24">
        <v>789.87</v>
      </c>
      <c r="BP7" s="24">
        <v>652.82000000000005</v>
      </c>
      <c r="BQ7" s="24">
        <v>86.23</v>
      </c>
      <c r="BR7" s="24">
        <v>87.58</v>
      </c>
      <c r="BS7" s="24">
        <v>85.48</v>
      </c>
      <c r="BT7" s="24">
        <v>86.64</v>
      </c>
      <c r="BU7" s="24">
        <v>86.58</v>
      </c>
      <c r="BV7" s="24">
        <v>93.77</v>
      </c>
      <c r="BW7" s="24">
        <v>94.69</v>
      </c>
      <c r="BX7" s="24">
        <v>94.97</v>
      </c>
      <c r="BY7" s="24">
        <v>97.07</v>
      </c>
      <c r="BZ7" s="24">
        <v>98.06</v>
      </c>
      <c r="CA7" s="24">
        <v>97.61</v>
      </c>
      <c r="CB7" s="24">
        <v>150.75</v>
      </c>
      <c r="CC7" s="24">
        <v>151.22</v>
      </c>
      <c r="CD7" s="24">
        <v>151.99</v>
      </c>
      <c r="CE7" s="24">
        <v>150</v>
      </c>
      <c r="CF7" s="24">
        <v>150.86000000000001</v>
      </c>
      <c r="CG7" s="24">
        <v>165.57</v>
      </c>
      <c r="CH7" s="24">
        <v>159.78</v>
      </c>
      <c r="CI7" s="24">
        <v>159.49</v>
      </c>
      <c r="CJ7" s="24">
        <v>157.81</v>
      </c>
      <c r="CK7" s="24">
        <v>157.37</v>
      </c>
      <c r="CL7" s="24">
        <v>138.29</v>
      </c>
      <c r="CM7" s="24" t="s">
        <v>102</v>
      </c>
      <c r="CN7" s="24" t="s">
        <v>102</v>
      </c>
      <c r="CO7" s="24" t="s">
        <v>102</v>
      </c>
      <c r="CP7" s="24" t="s">
        <v>102</v>
      </c>
      <c r="CQ7" s="24" t="s">
        <v>102</v>
      </c>
      <c r="CR7" s="24">
        <v>59.19</v>
      </c>
      <c r="CS7" s="24">
        <v>68.31</v>
      </c>
      <c r="CT7" s="24">
        <v>65.28</v>
      </c>
      <c r="CU7" s="24">
        <v>64.92</v>
      </c>
      <c r="CV7" s="24">
        <v>64.14</v>
      </c>
      <c r="CW7" s="24">
        <v>59.1</v>
      </c>
      <c r="CX7" s="24">
        <v>88.15</v>
      </c>
      <c r="CY7" s="24">
        <v>89.8</v>
      </c>
      <c r="CZ7" s="24">
        <v>91.83</v>
      </c>
      <c r="DA7" s="24">
        <v>91.63</v>
      </c>
      <c r="DB7" s="24">
        <v>92.14</v>
      </c>
      <c r="DC7" s="24">
        <v>86.66</v>
      </c>
      <c r="DD7" s="24">
        <v>92.62</v>
      </c>
      <c r="DE7" s="24">
        <v>92.72</v>
      </c>
      <c r="DF7" s="24">
        <v>92.88</v>
      </c>
      <c r="DG7" s="24">
        <v>92.9</v>
      </c>
      <c r="DH7" s="24">
        <v>95.82</v>
      </c>
      <c r="DI7" s="24">
        <v>8.1999999999999993</v>
      </c>
      <c r="DJ7" s="24">
        <v>10.85</v>
      </c>
      <c r="DK7" s="24">
        <v>13.48</v>
      </c>
      <c r="DL7" s="24">
        <v>16.05</v>
      </c>
      <c r="DM7" s="24">
        <v>18.57</v>
      </c>
      <c r="DN7" s="24">
        <v>17.350000000000001</v>
      </c>
      <c r="DO7" s="24">
        <v>26.36</v>
      </c>
      <c r="DP7" s="24">
        <v>23.79</v>
      </c>
      <c r="DQ7" s="24">
        <v>25.66</v>
      </c>
      <c r="DR7" s="24">
        <v>27.46</v>
      </c>
      <c r="DS7" s="24">
        <v>39.74</v>
      </c>
      <c r="DT7" s="24">
        <v>0</v>
      </c>
      <c r="DU7" s="24">
        <v>0</v>
      </c>
      <c r="DV7" s="24">
        <v>0</v>
      </c>
      <c r="DW7" s="24">
        <v>0</v>
      </c>
      <c r="DX7" s="24">
        <v>0</v>
      </c>
      <c r="DY7" s="24">
        <v>0.01</v>
      </c>
      <c r="DZ7" s="24">
        <v>1.43</v>
      </c>
      <c r="EA7" s="24">
        <v>1.22</v>
      </c>
      <c r="EB7" s="24">
        <v>1.61</v>
      </c>
      <c r="EC7" s="24">
        <v>2.08</v>
      </c>
      <c r="ED7" s="24">
        <v>7.62</v>
      </c>
      <c r="EE7" s="24">
        <v>0</v>
      </c>
      <c r="EF7" s="24">
        <v>0</v>
      </c>
      <c r="EG7" s="24">
        <v>0</v>
      </c>
      <c r="EH7" s="24">
        <v>0</v>
      </c>
      <c r="EI7" s="24">
        <v>0</v>
      </c>
      <c r="EJ7" s="24">
        <v>0.09</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岩間 皓平</cp:lastModifiedBy>
  <cp:lastPrinted>2024-01-31T23:52:58Z</cp:lastPrinted>
  <dcterms:created xsi:type="dcterms:W3CDTF">2023-12-12T00:46:35Z</dcterms:created>
  <dcterms:modified xsi:type="dcterms:W3CDTF">2024-01-31T23:57:36Z</dcterms:modified>
  <cp:category/>
</cp:coreProperties>
</file>