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sv\11 公営企業部\01 上下水道業務課\★03 下水道総務係\旧　下水道総務係\01.総務担当\17調査回答\経営比較分析（毎年）\R5調査（R4決算）\2 回答\"/>
    </mc:Choice>
  </mc:AlternateContent>
  <workbookProtection workbookAlgorithmName="SHA-512" workbookHashValue="Uryu51LYW498A3J6XOEIaYPYHGj9ES9TYhV72H3CabVZM6c4rnfqRfvLMAOPnVay6kMKX/OlmdPKVwpdV7BOaA==" workbookSaltValue="e4rn9Uybqjh7XA4JVyRrdg=="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AL8" i="4" s="1"/>
  <c r="R6" i="5"/>
  <c r="Q6" i="5"/>
  <c r="P6" i="5"/>
  <c r="O6" i="5"/>
  <c r="I10" i="4" s="1"/>
  <c r="N6" i="5"/>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D10" i="4"/>
  <c r="W10" i="4"/>
  <c r="P10" i="4"/>
  <c r="B10" i="4"/>
  <c r="BB8" i="4"/>
  <c r="AT8" i="4"/>
  <c r="W8" i="4"/>
  <c r="P8" i="4"/>
  <c r="B6" i="4"/>
</calcChain>
</file>

<file path=xl/sharedStrings.xml><?xml version="1.0" encoding="utf-8"?>
<sst xmlns="http://schemas.openxmlformats.org/spreadsheetml/2006/main" count="278" uniqueCount="116">
  <si>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</si>
  <si>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</si>
  <si>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</si>
  <si>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</si>
  <si>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</si>
  <si>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</si>
  <si>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</si>
  <si>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</si>
  <si>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</si>
  <si>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</si>
  <si>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</si>
  <si>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</si>
  <si>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</si>
  <si>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</si>
  <si>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</si>
  <si>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</si>
  <si>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</si>
  <si>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</si>
  <si>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</si>
  <si>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</si>
  <si>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</si>
  <si>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</si>
  <si>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</si>
  <si>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</si>
  <si>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</si>
  <si>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</si>
  <si>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</si>
  <si>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</si>
  <si>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</si>
  <si>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</si>
  <si>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</si>
  <si>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</si>
  <si>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</si>
  <si>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</si>
  <si>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</si>
  <si>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</si>
  <si>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</si>
  <si>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</si>
  <si>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</si>
  <si>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</si>
  <si>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</si>
  <si>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</si>
  <si>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</si>
  <si>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</si>
  <si>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</si>
  <si>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</si>
  <si>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</si>
  <si>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</si>
  <si>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</si>
  <si>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</si>
  <si>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</si>
  <si>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</si>
  <si>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</si>
  <si>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</si>
  <si>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</si>
  <si>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</si>
  <si>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</si>
  <si>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</si>
  <si>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</si>
  <si>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</si>
  <si>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</si>
  <si>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</si>
  <si>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</si>
  <si>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</si>
  <si>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</si>
  <si>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</si>
  <si>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</si>
  <si>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</si>
  <si>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</si>
  <si>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</si>
  <si>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</si>
  <si>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</si>
  <si>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</si>
  <si>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</si>
  <si>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</si>
  <si>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</si>
  <si>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</si>
  <si>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</si>
  <si>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</si>
  <si>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</si>
  <si>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</si>
  <si>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</si>
  <si>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</si>
  <si>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</si>
  <si>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</si>
  <si>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</si>
  <si>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</si>
  <si>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</si>
  <si>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</si>
  <si>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</si>
  <si>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</si>
  <si>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</si>
  <si>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</si>
  <si>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</si>
  <si>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</si>
  <si>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</si>
  <si>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甲斐市</t>
  </si>
  <si>
    <t>法適用</t>
  </si>
  <si>
    <t>下水道事業</t>
  </si>
  <si>
    <t>公共下水道</t>
  </si>
  <si>
    <t>Bd2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</si>
  <si>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</si>
  <si>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</si>
  <si>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</si>
  <si>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</si>
  <si>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</si>
  <si>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</si>
  <si>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</si>
  <si>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</si>
  <si>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</si>
  <si>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</si>
  <si>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</si>
  <si>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</si>
  <si>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①経常収支比率は、100％を超えており経営状況は健全な水準といえる。ただし、収益構造としては基準外の一般会計繰入金に依存しているため、今後使用料の改定により自主財源の確保に努める必要がある。
　②累積欠損比率は、未処理欠損金自体が発生していないため0％である。
　③流動比率は、類似団体と比較して、非常に低い水準である。使用料の改定により自主財源の確保に努める必要がある。
　④企業債残高対事業規模比率は、高い状況である。企業債は新規借入額を上回る額を償還しており、引き続き残高の圧縮に努める。
　⑤経費回収率は、非常に低く、経営に必要な経費を使用料で賄えてない。今後使用料の改定により自主財源の確保に努める必要がある。
　⑥汚水処理原価は、類似団体と比べてやや低く、費用面では効率的な汚水処理といえる。これは、昭和61年の事業着手から年数が経過しておらず、管渠が比較的新しいことから、維持管理に要する金額が少ないことが考えられる。
　⑦施設利用率は、固有の汚水処理施設を保有していないため、指標が算出されない。
　⑧水洗化率は、類似団体の平均値を若干上回っており、年々上昇を続けている。引き続き、未接続世帯に対する接続啓発活動を行い、水洗化率の向上に努める。</t>
    <rPh sb="79" eb="81">
      <t>ジシュ</t>
    </rPh>
    <rPh sb="161" eb="164">
      <t>シヨウリョウ</t>
    </rPh>
    <rPh sb="165" eb="167">
      <t>カイテイ</t>
    </rPh>
    <rPh sb="475" eb="477">
      <t>ジャッカン</t>
    </rPh>
    <rPh sb="477" eb="479">
      <t>ウワマワ</t>
    </rPh>
    <rPh sb="484" eb="486">
      <t>ネンネン</t>
    </rPh>
    <rPh sb="489" eb="490">
      <t>ツヅ</t>
    </rPh>
    <rPh sb="495" eb="496">
      <t>ヒ</t>
    </rPh>
    <rPh sb="497" eb="498">
      <t>ツヅ</t>
    </rPh>
    <rPh sb="500" eb="505">
      <t>ミセツゾクセタイ</t>
    </rPh>
    <rPh sb="506" eb="507">
      <t>タイ</t>
    </rPh>
    <rPh sb="511" eb="513">
      <t>ケイハツ</t>
    </rPh>
    <rPh sb="513" eb="515">
      <t>カツドウ</t>
    </rPh>
    <rPh sb="516" eb="517">
      <t>オコナ</t>
    </rPh>
    <rPh sb="519" eb="523">
      <t>スイセンカリツ</t>
    </rPh>
    <phoneticPr fontId="4"/>
  </si>
  <si>
    <t xml:space="preserve">　①有形固定資産減価償却率、②管渠老朽化率、③管渠改善率は低い水準である。
　本市の資産は主に管渠であり、固有の汚水処理施設（処理場等）を保有していない。
　管渠については、事業着手が昭和61年であることと、管渠の耐用年数が50年であることを踏まえると、老朽化という段階ではない。
　マンホールポンプについては、更新時期を迎えている施設が多い。令和3年度及び令和4年度の2か年で策定した「甲斐市下水道事業ストックマネジメント計画」に基づき、計画的な更新及び改修を実施する。
</t>
    <rPh sb="189" eb="191">
      <t>サクテイ</t>
    </rPh>
    <rPh sb="216" eb="217">
      <t>モト</t>
    </rPh>
    <rPh sb="231" eb="233">
      <t>ジッシ</t>
    </rPh>
    <phoneticPr fontId="4"/>
  </si>
  <si>
    <t>　令和4年度は、令和3年度に策定した甲斐市下水道事業経営戦略に基づき、甲斐市公共下水道事業審議会からの意見を踏まえ、事業の現況と課題等を整理し、使用料改定に向けた検討を行った。
　その結果、持続的かつ安定的な事業運営を行うためには自主財源の確保が必要であることから、使用料改定を実施することとした。改定の方法として、使用者の負担軽減のため、段階的な改定（令和6年度及び令和10年度）を採用することとした。今後、改定の実施に向け事務を進める。</t>
    <rPh sb="152" eb="154">
      <t>ホウホウ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</si>
</sst>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DD94-42A8-824C-2DB7687FB937}"/>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0.15</c:v>
                </c:pt>
                <c:pt idx="3">
                  <c:v>0.06</c:v>
                </c:pt>
                <c:pt idx="4">
                  <c:v>0.09</c:v>
                </c:pt>
              </c:numCache>
            </c:numRef>
          </c:val>
          <c:smooth val="0"/>
          <c:extLst>
            <c:ext xmlns:c16="http://schemas.microsoft.com/office/drawing/2014/chart" uri="{C3380CC4-5D6E-409C-BE32-E72D297353CC}">
              <c16:uniqueId val="{00000001-DD94-42A8-824C-2DB7687FB937}"/>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67C-4293-AB14-748E20AF663E}"/>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61.51</c:v>
                </c:pt>
                <c:pt idx="3">
                  <c:v>51.2</c:v>
                </c:pt>
                <c:pt idx="4">
                  <c:v>57.32</c:v>
                </c:pt>
              </c:numCache>
            </c:numRef>
          </c:val>
          <c:smooth val="0"/>
          <c:extLst>
            <c:ext xmlns:c16="http://schemas.microsoft.com/office/drawing/2014/chart" uri="{C3380CC4-5D6E-409C-BE32-E72D297353CC}">
              <c16:uniqueId val="{00000001-A67C-4293-AB14-748E20AF663E}"/>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86.98</c:v>
                </c:pt>
                <c:pt idx="3">
                  <c:v>87.15</c:v>
                </c:pt>
                <c:pt idx="4">
                  <c:v>87.79</c:v>
                </c:pt>
              </c:numCache>
            </c:numRef>
          </c:val>
          <c:extLst>
            <c:ext xmlns:c16="http://schemas.microsoft.com/office/drawing/2014/chart" uri="{C3380CC4-5D6E-409C-BE32-E72D297353CC}">
              <c16:uniqueId val="{00000000-8A4A-4488-A937-D969427AB08D}"/>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85.82</c:v>
                </c:pt>
                <c:pt idx="3">
                  <c:v>85.03</c:v>
                </c:pt>
                <c:pt idx="4">
                  <c:v>85.96</c:v>
                </c:pt>
              </c:numCache>
            </c:numRef>
          </c:val>
          <c:smooth val="0"/>
          <c:extLst>
            <c:ext xmlns:c16="http://schemas.microsoft.com/office/drawing/2014/chart" uri="{C3380CC4-5D6E-409C-BE32-E72D297353CC}">
              <c16:uniqueId val="{00000001-8A4A-4488-A937-D969427AB08D}"/>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101.89</c:v>
                </c:pt>
                <c:pt idx="3">
                  <c:v>100.45</c:v>
                </c:pt>
                <c:pt idx="4">
                  <c:v>103.24</c:v>
                </c:pt>
              </c:numCache>
            </c:numRef>
          </c:val>
          <c:extLst>
            <c:ext xmlns:c16="http://schemas.microsoft.com/office/drawing/2014/chart" uri="{C3380CC4-5D6E-409C-BE32-E72D297353CC}">
              <c16:uniqueId val="{00000000-A551-4E19-B63C-9F79B31E4F59}"/>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109.91</c:v>
                </c:pt>
                <c:pt idx="3">
                  <c:v>108.61</c:v>
                </c:pt>
                <c:pt idx="4">
                  <c:v>109.58</c:v>
                </c:pt>
              </c:numCache>
            </c:numRef>
          </c:val>
          <c:smooth val="0"/>
          <c:extLst>
            <c:ext xmlns:c16="http://schemas.microsoft.com/office/drawing/2014/chart" uri="{C3380CC4-5D6E-409C-BE32-E72D297353CC}">
              <c16:uniqueId val="{00000001-A551-4E19-B63C-9F79B31E4F59}"/>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2.72</c:v>
                </c:pt>
                <c:pt idx="3">
                  <c:v>5.36</c:v>
                </c:pt>
                <c:pt idx="4">
                  <c:v>7.98</c:v>
                </c:pt>
              </c:numCache>
            </c:numRef>
          </c:val>
          <c:extLst>
            <c:ext xmlns:c16="http://schemas.microsoft.com/office/drawing/2014/chart" uri="{C3380CC4-5D6E-409C-BE32-E72D297353CC}">
              <c16:uniqueId val="{00000000-0C98-470D-8C51-10E7B919D0D0}"/>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15.29</c:v>
                </c:pt>
                <c:pt idx="3">
                  <c:v>17.809999999999999</c:v>
                </c:pt>
                <c:pt idx="4">
                  <c:v>19.96</c:v>
                </c:pt>
              </c:numCache>
            </c:numRef>
          </c:val>
          <c:smooth val="0"/>
          <c:extLst>
            <c:ext xmlns:c16="http://schemas.microsoft.com/office/drawing/2014/chart" uri="{C3380CC4-5D6E-409C-BE32-E72D297353CC}">
              <c16:uniqueId val="{00000001-0C98-470D-8C51-10E7B919D0D0}"/>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B9E8-4FD2-B219-9EE27677DF37}"/>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0.11</c:v>
                </c:pt>
                <c:pt idx="3">
                  <c:v>0.64</c:v>
                </c:pt>
                <c:pt idx="4">
                  <c:v>0.83</c:v>
                </c:pt>
              </c:numCache>
            </c:numRef>
          </c:val>
          <c:smooth val="0"/>
          <c:extLst>
            <c:ext xmlns:c16="http://schemas.microsoft.com/office/drawing/2014/chart" uri="{C3380CC4-5D6E-409C-BE32-E72D297353CC}">
              <c16:uniqueId val="{00000001-B9E8-4FD2-B219-9EE27677DF37}"/>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416A-43B0-9A5B-0C416293EC03}"/>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9.42</c:v>
                </c:pt>
                <c:pt idx="3">
                  <c:v>11.49</c:v>
                </c:pt>
                <c:pt idx="4">
                  <c:v>5.35</c:v>
                </c:pt>
              </c:numCache>
            </c:numRef>
          </c:val>
          <c:smooth val="0"/>
          <c:extLst>
            <c:ext xmlns:c16="http://schemas.microsoft.com/office/drawing/2014/chart" uri="{C3380CC4-5D6E-409C-BE32-E72D297353CC}">
              <c16:uniqueId val="{00000001-416A-43B0-9A5B-0C416293EC03}"/>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23.71</c:v>
                </c:pt>
                <c:pt idx="3">
                  <c:v>23.69</c:v>
                </c:pt>
                <c:pt idx="4">
                  <c:v>28.99</c:v>
                </c:pt>
              </c:numCache>
            </c:numRef>
          </c:val>
          <c:extLst>
            <c:ext xmlns:c16="http://schemas.microsoft.com/office/drawing/2014/chart" uri="{C3380CC4-5D6E-409C-BE32-E72D297353CC}">
              <c16:uniqueId val="{00000000-1699-465C-B694-F1E7944BDA6F}"/>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47.61</c:v>
                </c:pt>
                <c:pt idx="3">
                  <c:v>52.69</c:v>
                </c:pt>
                <c:pt idx="4">
                  <c:v>59.45</c:v>
                </c:pt>
              </c:numCache>
            </c:numRef>
          </c:val>
          <c:smooth val="0"/>
          <c:extLst>
            <c:ext xmlns:c16="http://schemas.microsoft.com/office/drawing/2014/chart" uri="{C3380CC4-5D6E-409C-BE32-E72D297353CC}">
              <c16:uniqueId val="{00000001-1699-465C-B694-F1E7944BDA6F}"/>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1217.6099999999999</c:v>
                </c:pt>
                <c:pt idx="3">
                  <c:v>863.17</c:v>
                </c:pt>
                <c:pt idx="4">
                  <c:v>856.51</c:v>
                </c:pt>
              </c:numCache>
            </c:numRef>
          </c:val>
          <c:extLst>
            <c:ext xmlns:c16="http://schemas.microsoft.com/office/drawing/2014/chart" uri="{C3380CC4-5D6E-409C-BE32-E72D297353CC}">
              <c16:uniqueId val="{00000000-6B63-4F0D-BA69-24B14DD3BF7E}"/>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1092.22</c:v>
                </c:pt>
                <c:pt idx="3">
                  <c:v>998.38</c:v>
                </c:pt>
                <c:pt idx="4">
                  <c:v>925.32</c:v>
                </c:pt>
              </c:numCache>
            </c:numRef>
          </c:val>
          <c:smooth val="0"/>
          <c:extLst>
            <c:ext xmlns:c16="http://schemas.microsoft.com/office/drawing/2014/chart" uri="{C3380CC4-5D6E-409C-BE32-E72D297353CC}">
              <c16:uniqueId val="{00000001-6B63-4F0D-BA69-24B14DD3BF7E}"/>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62.71</c:v>
                </c:pt>
                <c:pt idx="3">
                  <c:v>61.94</c:v>
                </c:pt>
                <c:pt idx="4">
                  <c:v>62.09</c:v>
                </c:pt>
              </c:numCache>
            </c:numRef>
          </c:val>
          <c:extLst>
            <c:ext xmlns:c16="http://schemas.microsoft.com/office/drawing/2014/chart" uri="{C3380CC4-5D6E-409C-BE32-E72D297353CC}">
              <c16:uniqueId val="{00000000-BEA1-475D-A351-315E9269A27C}"/>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97.53</c:v>
                </c:pt>
                <c:pt idx="3">
                  <c:v>95.92</c:v>
                </c:pt>
                <c:pt idx="4">
                  <c:v>96.98</c:v>
                </c:pt>
              </c:numCache>
            </c:numRef>
          </c:val>
          <c:smooth val="0"/>
          <c:extLst>
            <c:ext xmlns:c16="http://schemas.microsoft.com/office/drawing/2014/chart" uri="{C3380CC4-5D6E-409C-BE32-E72D297353CC}">
              <c16:uniqueId val="{00000001-BEA1-475D-A351-315E9269A27C}"/>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147.33000000000001</c:v>
                </c:pt>
                <c:pt idx="3">
                  <c:v>150</c:v>
                </c:pt>
                <c:pt idx="4">
                  <c:v>150</c:v>
                </c:pt>
              </c:numCache>
            </c:numRef>
          </c:val>
          <c:extLst>
            <c:ext xmlns:c16="http://schemas.microsoft.com/office/drawing/2014/chart" uri="{C3380CC4-5D6E-409C-BE32-E72D297353CC}">
              <c16:uniqueId val="{00000000-970A-4CCE-A584-9A1FF224BC28}"/>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155.83000000000001</c:v>
                </c:pt>
                <c:pt idx="3">
                  <c:v>156.75</c:v>
                </c:pt>
                <c:pt idx="4">
                  <c:v>153.54</c:v>
                </c:pt>
              </c:numCache>
            </c:numRef>
          </c:val>
          <c:smooth val="0"/>
          <c:extLst>
            <c:ext xmlns:c16="http://schemas.microsoft.com/office/drawing/2014/chart" uri="{C3380CC4-5D6E-409C-BE32-E72D297353CC}">
              <c16:uniqueId val="{00000001-970A-4CCE-A584-9A1FF224BC28}"/>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S28" zoomScale="70" zoomScaleNormal="70" workbookViewId="0">
      <selection activeCell="BH59" sqref="BH59"/>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山梨県　甲斐市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Bd2</v>
      </c>
      <c r="X8" s="65"/>
      <c r="Y8" s="65"/>
      <c r="Z8" s="65"/>
      <c r="AA8" s="65"/>
      <c r="AB8" s="65"/>
      <c r="AC8" s="65"/>
      <c r="AD8" s="66" t="str">
        <f>データ!$M$6</f>
        <v>非設置</v>
      </c>
      <c r="AE8" s="66"/>
      <c r="AF8" s="66"/>
      <c r="AG8" s="66"/>
      <c r="AH8" s="66"/>
      <c r="AI8" s="66"/>
      <c r="AJ8" s="66"/>
      <c r="AK8" s="3"/>
      <c r="AL8" s="45">
        <f>データ!S6</f>
        <v>76598</v>
      </c>
      <c r="AM8" s="45"/>
      <c r="AN8" s="45"/>
      <c r="AO8" s="45"/>
      <c r="AP8" s="45"/>
      <c r="AQ8" s="45"/>
      <c r="AR8" s="45"/>
      <c r="AS8" s="45"/>
      <c r="AT8" s="46">
        <f>データ!T6</f>
        <v>71.95</v>
      </c>
      <c r="AU8" s="46"/>
      <c r="AV8" s="46"/>
      <c r="AW8" s="46"/>
      <c r="AX8" s="46"/>
      <c r="AY8" s="46"/>
      <c r="AZ8" s="46"/>
      <c r="BA8" s="46"/>
      <c r="BB8" s="46">
        <f>データ!U6</f>
        <v>1064.5999999999999</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f>データ!O6</f>
        <v>59.05</v>
      </c>
      <c r="J10" s="46"/>
      <c r="K10" s="46"/>
      <c r="L10" s="46"/>
      <c r="M10" s="46"/>
      <c r="N10" s="46"/>
      <c r="O10" s="46"/>
      <c r="P10" s="46">
        <f>データ!P6</f>
        <v>78.430000000000007</v>
      </c>
      <c r="Q10" s="46"/>
      <c r="R10" s="46"/>
      <c r="S10" s="46"/>
      <c r="T10" s="46"/>
      <c r="U10" s="46"/>
      <c r="V10" s="46"/>
      <c r="W10" s="46">
        <f>データ!Q6</f>
        <v>94.61</v>
      </c>
      <c r="X10" s="46"/>
      <c r="Y10" s="46"/>
      <c r="Z10" s="46"/>
      <c r="AA10" s="46"/>
      <c r="AB10" s="46"/>
      <c r="AC10" s="46"/>
      <c r="AD10" s="45">
        <f>データ!R6</f>
        <v>1705</v>
      </c>
      <c r="AE10" s="45"/>
      <c r="AF10" s="45"/>
      <c r="AG10" s="45"/>
      <c r="AH10" s="45"/>
      <c r="AI10" s="45"/>
      <c r="AJ10" s="45"/>
      <c r="AK10" s="2"/>
      <c r="AL10" s="45">
        <f>データ!V6</f>
        <v>59790</v>
      </c>
      <c r="AM10" s="45"/>
      <c r="AN10" s="45"/>
      <c r="AO10" s="45"/>
      <c r="AP10" s="45"/>
      <c r="AQ10" s="45"/>
      <c r="AR10" s="45"/>
      <c r="AS10" s="45"/>
      <c r="AT10" s="46">
        <f>データ!W6</f>
        <v>12.96</v>
      </c>
      <c r="AU10" s="46"/>
      <c r="AV10" s="46"/>
      <c r="AW10" s="46"/>
      <c r="AX10" s="46"/>
      <c r="AY10" s="46"/>
      <c r="AZ10" s="46"/>
      <c r="BA10" s="46"/>
      <c r="BB10" s="46">
        <f>データ!X6</f>
        <v>4613.43</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113</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114</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115</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6xH+rkwghZlTzZb7/Q3czgiukAa0YNd907oxrdtqW3YWnYaWnXnLOzD0g0t6/kbapb5bDqbDf9lOsbQGte7XuA==" saltValue="o8n+91IOkcG/DLsBXEWgV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192104</v>
      </c>
      <c r="D6" s="19">
        <f t="shared" si="3"/>
        <v>46</v>
      </c>
      <c r="E6" s="19">
        <f t="shared" si="3"/>
        <v>17</v>
      </c>
      <c r="F6" s="19">
        <f t="shared" si="3"/>
        <v>1</v>
      </c>
      <c r="G6" s="19">
        <f t="shared" si="3"/>
        <v>0</v>
      </c>
      <c r="H6" s="19" t="str">
        <f t="shared" si="3"/>
        <v>山梨県　甲斐市</v>
      </c>
      <c r="I6" s="19" t="str">
        <f t="shared" si="3"/>
        <v>法適用</v>
      </c>
      <c r="J6" s="19" t="str">
        <f t="shared" si="3"/>
        <v>下水道事業</v>
      </c>
      <c r="K6" s="19" t="str">
        <f t="shared" si="3"/>
        <v>公共下水道</v>
      </c>
      <c r="L6" s="19" t="str">
        <f t="shared" si="3"/>
        <v>Bd2</v>
      </c>
      <c r="M6" s="19" t="str">
        <f t="shared" si="3"/>
        <v>非設置</v>
      </c>
      <c r="N6" s="20" t="str">
        <f t="shared" si="3"/>
        <v>-</v>
      </c>
      <c r="O6" s="20">
        <f t="shared" si="3"/>
        <v>59.05</v>
      </c>
      <c r="P6" s="20">
        <f t="shared" si="3"/>
        <v>78.430000000000007</v>
      </c>
      <c r="Q6" s="20">
        <f t="shared" si="3"/>
        <v>94.61</v>
      </c>
      <c r="R6" s="20">
        <f t="shared" si="3"/>
        <v>1705</v>
      </c>
      <c r="S6" s="20">
        <f t="shared" si="3"/>
        <v>76598</v>
      </c>
      <c r="T6" s="20">
        <f t="shared" si="3"/>
        <v>71.95</v>
      </c>
      <c r="U6" s="20">
        <f t="shared" si="3"/>
        <v>1064.5999999999999</v>
      </c>
      <c r="V6" s="20">
        <f t="shared" si="3"/>
        <v>59790</v>
      </c>
      <c r="W6" s="20">
        <f t="shared" si="3"/>
        <v>12.96</v>
      </c>
      <c r="X6" s="20">
        <f t="shared" si="3"/>
        <v>4613.43</v>
      </c>
      <c r="Y6" s="21" t="str">
        <f>IF(Y7="",NA(),Y7)</f>
        <v>-</v>
      </c>
      <c r="Z6" s="21" t="str">
        <f t="shared" ref="Z6:AH6" si="4">IF(Z7="",NA(),Z7)</f>
        <v>-</v>
      </c>
      <c r="AA6" s="21">
        <f t="shared" si="4"/>
        <v>101.89</v>
      </c>
      <c r="AB6" s="21">
        <f t="shared" si="4"/>
        <v>100.45</v>
      </c>
      <c r="AC6" s="21">
        <f t="shared" si="4"/>
        <v>103.24</v>
      </c>
      <c r="AD6" s="21" t="str">
        <f t="shared" si="4"/>
        <v>-</v>
      </c>
      <c r="AE6" s="21" t="str">
        <f t="shared" si="4"/>
        <v>-</v>
      </c>
      <c r="AF6" s="21">
        <f t="shared" si="4"/>
        <v>109.91</v>
      </c>
      <c r="AG6" s="21">
        <f t="shared" si="4"/>
        <v>108.61</v>
      </c>
      <c r="AH6" s="21">
        <f t="shared" si="4"/>
        <v>109.58</v>
      </c>
      <c r="AI6" s="20" t="str">
        <f>IF(AI7="","",IF(AI7="-","【-】","【"&amp;SUBSTITUTE(TEXT(AI7,"#,##0.00"),"-","△")&amp;"】"))</f>
        <v>【106.11】</v>
      </c>
      <c r="AJ6" s="21" t="str">
        <f>IF(AJ7="",NA(),AJ7)</f>
        <v>-</v>
      </c>
      <c r="AK6" s="21" t="str">
        <f t="shared" ref="AK6:AS6" si="5">IF(AK7="",NA(),AK7)</f>
        <v>-</v>
      </c>
      <c r="AL6" s="20">
        <f t="shared" si="5"/>
        <v>0</v>
      </c>
      <c r="AM6" s="20">
        <f t="shared" si="5"/>
        <v>0</v>
      </c>
      <c r="AN6" s="20">
        <f t="shared" si="5"/>
        <v>0</v>
      </c>
      <c r="AO6" s="21" t="str">
        <f t="shared" si="5"/>
        <v>-</v>
      </c>
      <c r="AP6" s="21" t="str">
        <f t="shared" si="5"/>
        <v>-</v>
      </c>
      <c r="AQ6" s="21">
        <f t="shared" si="5"/>
        <v>9.42</v>
      </c>
      <c r="AR6" s="21">
        <f t="shared" si="5"/>
        <v>11.49</v>
      </c>
      <c r="AS6" s="21">
        <f t="shared" si="5"/>
        <v>5.35</v>
      </c>
      <c r="AT6" s="20" t="str">
        <f>IF(AT7="","",IF(AT7="-","【-】","【"&amp;SUBSTITUTE(TEXT(AT7,"#,##0.00"),"-","△")&amp;"】"))</f>
        <v>【3.15】</v>
      </c>
      <c r="AU6" s="21" t="str">
        <f>IF(AU7="",NA(),AU7)</f>
        <v>-</v>
      </c>
      <c r="AV6" s="21" t="str">
        <f t="shared" ref="AV6:BD6" si="6">IF(AV7="",NA(),AV7)</f>
        <v>-</v>
      </c>
      <c r="AW6" s="21">
        <f t="shared" si="6"/>
        <v>23.71</v>
      </c>
      <c r="AX6" s="21">
        <f t="shared" si="6"/>
        <v>23.69</v>
      </c>
      <c r="AY6" s="21">
        <f t="shared" si="6"/>
        <v>28.99</v>
      </c>
      <c r="AZ6" s="21" t="str">
        <f t="shared" si="6"/>
        <v>-</v>
      </c>
      <c r="BA6" s="21" t="str">
        <f t="shared" si="6"/>
        <v>-</v>
      </c>
      <c r="BB6" s="21">
        <f t="shared" si="6"/>
        <v>47.61</v>
      </c>
      <c r="BC6" s="21">
        <f t="shared" si="6"/>
        <v>52.69</v>
      </c>
      <c r="BD6" s="21">
        <f t="shared" si="6"/>
        <v>59.45</v>
      </c>
      <c r="BE6" s="20" t="str">
        <f>IF(BE7="","",IF(BE7="-","【-】","【"&amp;SUBSTITUTE(TEXT(BE7,"#,##0.00"),"-","△")&amp;"】"))</f>
        <v>【73.44】</v>
      </c>
      <c r="BF6" s="21" t="str">
        <f>IF(BF7="",NA(),BF7)</f>
        <v>-</v>
      </c>
      <c r="BG6" s="21" t="str">
        <f t="shared" ref="BG6:BO6" si="7">IF(BG7="",NA(),BG7)</f>
        <v>-</v>
      </c>
      <c r="BH6" s="21">
        <f t="shared" si="7"/>
        <v>1217.6099999999999</v>
      </c>
      <c r="BI6" s="21">
        <f t="shared" si="7"/>
        <v>863.17</v>
      </c>
      <c r="BJ6" s="21">
        <f t="shared" si="7"/>
        <v>856.51</v>
      </c>
      <c r="BK6" s="21" t="str">
        <f t="shared" si="7"/>
        <v>-</v>
      </c>
      <c r="BL6" s="21" t="str">
        <f t="shared" si="7"/>
        <v>-</v>
      </c>
      <c r="BM6" s="21">
        <f t="shared" si="7"/>
        <v>1092.22</v>
      </c>
      <c r="BN6" s="21">
        <f t="shared" si="7"/>
        <v>998.38</v>
      </c>
      <c r="BO6" s="21">
        <f t="shared" si="7"/>
        <v>925.32</v>
      </c>
      <c r="BP6" s="20" t="str">
        <f>IF(BP7="","",IF(BP7="-","【-】","【"&amp;SUBSTITUTE(TEXT(BP7,"#,##0.00"),"-","△")&amp;"】"))</f>
        <v>【652.82】</v>
      </c>
      <c r="BQ6" s="21" t="str">
        <f>IF(BQ7="",NA(),BQ7)</f>
        <v>-</v>
      </c>
      <c r="BR6" s="21" t="str">
        <f t="shared" ref="BR6:BZ6" si="8">IF(BR7="",NA(),BR7)</f>
        <v>-</v>
      </c>
      <c r="BS6" s="21">
        <f t="shared" si="8"/>
        <v>62.71</v>
      </c>
      <c r="BT6" s="21">
        <f t="shared" si="8"/>
        <v>61.94</v>
      </c>
      <c r="BU6" s="21">
        <f t="shared" si="8"/>
        <v>62.09</v>
      </c>
      <c r="BV6" s="21" t="str">
        <f t="shared" si="8"/>
        <v>-</v>
      </c>
      <c r="BW6" s="21" t="str">
        <f t="shared" si="8"/>
        <v>-</v>
      </c>
      <c r="BX6" s="21">
        <f t="shared" si="8"/>
        <v>97.53</v>
      </c>
      <c r="BY6" s="21">
        <f t="shared" si="8"/>
        <v>95.92</v>
      </c>
      <c r="BZ6" s="21">
        <f t="shared" si="8"/>
        <v>96.98</v>
      </c>
      <c r="CA6" s="20" t="str">
        <f>IF(CA7="","",IF(CA7="-","【-】","【"&amp;SUBSTITUTE(TEXT(CA7,"#,##0.00"),"-","△")&amp;"】"))</f>
        <v>【97.61】</v>
      </c>
      <c r="CB6" s="21" t="str">
        <f>IF(CB7="",NA(),CB7)</f>
        <v>-</v>
      </c>
      <c r="CC6" s="21" t="str">
        <f t="shared" ref="CC6:CK6" si="9">IF(CC7="",NA(),CC7)</f>
        <v>-</v>
      </c>
      <c r="CD6" s="21">
        <f t="shared" si="9"/>
        <v>147.33000000000001</v>
      </c>
      <c r="CE6" s="21">
        <f t="shared" si="9"/>
        <v>150</v>
      </c>
      <c r="CF6" s="21">
        <f t="shared" si="9"/>
        <v>150</v>
      </c>
      <c r="CG6" s="21" t="str">
        <f t="shared" si="9"/>
        <v>-</v>
      </c>
      <c r="CH6" s="21" t="str">
        <f t="shared" si="9"/>
        <v>-</v>
      </c>
      <c r="CI6" s="21">
        <f t="shared" si="9"/>
        <v>155.83000000000001</v>
      </c>
      <c r="CJ6" s="21">
        <f t="shared" si="9"/>
        <v>156.75</v>
      </c>
      <c r="CK6" s="21">
        <f t="shared" si="9"/>
        <v>153.54</v>
      </c>
      <c r="CL6" s="20" t="str">
        <f>IF(CL7="","",IF(CL7="-","【-】","【"&amp;SUBSTITUTE(TEXT(CL7,"#,##0.00"),"-","△")&amp;"】"))</f>
        <v>【138.29】</v>
      </c>
      <c r="CM6" s="21" t="str">
        <f>IF(CM7="",NA(),CM7)</f>
        <v>-</v>
      </c>
      <c r="CN6" s="21" t="str">
        <f t="shared" ref="CN6:CV6" si="10">IF(CN7="",NA(),CN7)</f>
        <v>-</v>
      </c>
      <c r="CO6" s="21" t="str">
        <f t="shared" si="10"/>
        <v>-</v>
      </c>
      <c r="CP6" s="21" t="str">
        <f t="shared" si="10"/>
        <v>-</v>
      </c>
      <c r="CQ6" s="21" t="str">
        <f t="shared" si="10"/>
        <v>-</v>
      </c>
      <c r="CR6" s="21" t="str">
        <f t="shared" si="10"/>
        <v>-</v>
      </c>
      <c r="CS6" s="21" t="str">
        <f t="shared" si="10"/>
        <v>-</v>
      </c>
      <c r="CT6" s="21">
        <f t="shared" si="10"/>
        <v>61.51</v>
      </c>
      <c r="CU6" s="21">
        <f t="shared" si="10"/>
        <v>51.2</v>
      </c>
      <c r="CV6" s="21">
        <f t="shared" si="10"/>
        <v>57.32</v>
      </c>
      <c r="CW6" s="20" t="str">
        <f>IF(CW7="","",IF(CW7="-","【-】","【"&amp;SUBSTITUTE(TEXT(CW7,"#,##0.00"),"-","△")&amp;"】"))</f>
        <v>【59.10】</v>
      </c>
      <c r="CX6" s="21" t="str">
        <f>IF(CX7="",NA(),CX7)</f>
        <v>-</v>
      </c>
      <c r="CY6" s="21" t="str">
        <f t="shared" ref="CY6:DG6" si="11">IF(CY7="",NA(),CY7)</f>
        <v>-</v>
      </c>
      <c r="CZ6" s="21">
        <f t="shared" si="11"/>
        <v>86.98</v>
      </c>
      <c r="DA6" s="21">
        <f t="shared" si="11"/>
        <v>87.15</v>
      </c>
      <c r="DB6" s="21">
        <f t="shared" si="11"/>
        <v>87.79</v>
      </c>
      <c r="DC6" s="21" t="str">
        <f t="shared" si="11"/>
        <v>-</v>
      </c>
      <c r="DD6" s="21" t="str">
        <f t="shared" si="11"/>
        <v>-</v>
      </c>
      <c r="DE6" s="21">
        <f t="shared" si="11"/>
        <v>85.82</v>
      </c>
      <c r="DF6" s="21">
        <f t="shared" si="11"/>
        <v>85.03</v>
      </c>
      <c r="DG6" s="21">
        <f t="shared" si="11"/>
        <v>85.96</v>
      </c>
      <c r="DH6" s="20" t="str">
        <f>IF(DH7="","",IF(DH7="-","【-】","【"&amp;SUBSTITUTE(TEXT(DH7,"#,##0.00"),"-","△")&amp;"】"))</f>
        <v>【95.82】</v>
      </c>
      <c r="DI6" s="21" t="str">
        <f>IF(DI7="",NA(),DI7)</f>
        <v>-</v>
      </c>
      <c r="DJ6" s="21" t="str">
        <f t="shared" ref="DJ6:DR6" si="12">IF(DJ7="",NA(),DJ7)</f>
        <v>-</v>
      </c>
      <c r="DK6" s="21">
        <f t="shared" si="12"/>
        <v>2.72</v>
      </c>
      <c r="DL6" s="21">
        <f t="shared" si="12"/>
        <v>5.36</v>
      </c>
      <c r="DM6" s="21">
        <f t="shared" si="12"/>
        <v>7.98</v>
      </c>
      <c r="DN6" s="21" t="str">
        <f t="shared" si="12"/>
        <v>-</v>
      </c>
      <c r="DO6" s="21" t="str">
        <f t="shared" si="12"/>
        <v>-</v>
      </c>
      <c r="DP6" s="21">
        <f t="shared" si="12"/>
        <v>15.29</v>
      </c>
      <c r="DQ6" s="21">
        <f t="shared" si="12"/>
        <v>17.809999999999999</v>
      </c>
      <c r="DR6" s="21">
        <f t="shared" si="12"/>
        <v>19.96</v>
      </c>
      <c r="DS6" s="20" t="str">
        <f>IF(DS7="","",IF(DS7="-","【-】","【"&amp;SUBSTITUTE(TEXT(DS7,"#,##0.00"),"-","△")&amp;"】"))</f>
        <v>【39.74】</v>
      </c>
      <c r="DT6" s="21" t="str">
        <f>IF(DT7="",NA(),DT7)</f>
        <v>-</v>
      </c>
      <c r="DU6" s="21" t="str">
        <f t="shared" ref="DU6:EC6" si="13">IF(DU7="",NA(),DU7)</f>
        <v>-</v>
      </c>
      <c r="DV6" s="20">
        <f t="shared" si="13"/>
        <v>0</v>
      </c>
      <c r="DW6" s="20">
        <f t="shared" si="13"/>
        <v>0</v>
      </c>
      <c r="DX6" s="20">
        <f t="shared" si="13"/>
        <v>0</v>
      </c>
      <c r="DY6" s="21" t="str">
        <f t="shared" si="13"/>
        <v>-</v>
      </c>
      <c r="DZ6" s="21" t="str">
        <f t="shared" si="13"/>
        <v>-</v>
      </c>
      <c r="EA6" s="21">
        <f t="shared" si="13"/>
        <v>0.11</v>
      </c>
      <c r="EB6" s="21">
        <f t="shared" si="13"/>
        <v>0.64</v>
      </c>
      <c r="EC6" s="21">
        <f t="shared" si="13"/>
        <v>0.83</v>
      </c>
      <c r="ED6" s="20" t="str">
        <f>IF(ED7="","",IF(ED7="-","【-】","【"&amp;SUBSTITUTE(TEXT(ED7,"#,##0.00"),"-","△")&amp;"】"))</f>
        <v>【7.62】</v>
      </c>
      <c r="EE6" s="21" t="str">
        <f>IF(EE7="",NA(),EE7)</f>
        <v>-</v>
      </c>
      <c r="EF6" s="21" t="str">
        <f t="shared" ref="EF6:EN6" si="14">IF(EF7="",NA(),EF7)</f>
        <v>-</v>
      </c>
      <c r="EG6" s="20">
        <f t="shared" si="14"/>
        <v>0</v>
      </c>
      <c r="EH6" s="20">
        <f t="shared" si="14"/>
        <v>0</v>
      </c>
      <c r="EI6" s="20">
        <f t="shared" si="14"/>
        <v>0</v>
      </c>
      <c r="EJ6" s="21" t="str">
        <f t="shared" si="14"/>
        <v>-</v>
      </c>
      <c r="EK6" s="21" t="str">
        <f t="shared" si="14"/>
        <v>-</v>
      </c>
      <c r="EL6" s="21">
        <f t="shared" si="14"/>
        <v>0.15</v>
      </c>
      <c r="EM6" s="21">
        <f t="shared" si="14"/>
        <v>0.06</v>
      </c>
      <c r="EN6" s="21">
        <f t="shared" si="14"/>
        <v>0.09</v>
      </c>
      <c r="EO6" s="20" t="str">
        <f>IF(EO7="","",IF(EO7="-","【-】","【"&amp;SUBSTITUTE(TEXT(EO7,"#,##0.00"),"-","△")&amp;"】"))</f>
        <v>【0.23】</v>
      </c>
    </row>
    <row r="7" spans="1:148" s="22" customFormat="1" x14ac:dyDescent="0.15">
      <c r="A7" s="14"/>
      <c r="B7" s="23">
        <v>2022</v>
      </c>
      <c r="C7" s="23">
        <v>192104</v>
      </c>
      <c r="D7" s="23">
        <v>46</v>
      </c>
      <c r="E7" s="23">
        <v>17</v>
      </c>
      <c r="F7" s="23">
        <v>1</v>
      </c>
      <c r="G7" s="23">
        <v>0</v>
      </c>
      <c r="H7" s="23" t="s">
        <v>96</v>
      </c>
      <c r="I7" s="23" t="s">
        <v>97</v>
      </c>
      <c r="J7" s="23" t="s">
        <v>98</v>
      </c>
      <c r="K7" s="23" t="s">
        <v>99</v>
      </c>
      <c r="L7" s="23" t="s">
        <v>100</v>
      </c>
      <c r="M7" s="23" t="s">
        <v>101</v>
      </c>
      <c r="N7" s="24" t="s">
        <v>102</v>
      </c>
      <c r="O7" s="24">
        <v>59.05</v>
      </c>
      <c r="P7" s="24">
        <v>78.430000000000007</v>
      </c>
      <c r="Q7" s="24">
        <v>94.61</v>
      </c>
      <c r="R7" s="24">
        <v>1705</v>
      </c>
      <c r="S7" s="24">
        <v>76598</v>
      </c>
      <c r="T7" s="24">
        <v>71.95</v>
      </c>
      <c r="U7" s="24">
        <v>1064.5999999999999</v>
      </c>
      <c r="V7" s="24">
        <v>59790</v>
      </c>
      <c r="W7" s="24">
        <v>12.96</v>
      </c>
      <c r="X7" s="24">
        <v>4613.43</v>
      </c>
      <c r="Y7" s="24" t="s">
        <v>102</v>
      </c>
      <c r="Z7" s="24" t="s">
        <v>102</v>
      </c>
      <c r="AA7" s="24">
        <v>101.89</v>
      </c>
      <c r="AB7" s="24">
        <v>100.45</v>
      </c>
      <c r="AC7" s="24">
        <v>103.24</v>
      </c>
      <c r="AD7" s="24" t="s">
        <v>102</v>
      </c>
      <c r="AE7" s="24" t="s">
        <v>102</v>
      </c>
      <c r="AF7" s="24">
        <v>109.91</v>
      </c>
      <c r="AG7" s="24">
        <v>108.61</v>
      </c>
      <c r="AH7" s="24">
        <v>109.58</v>
      </c>
      <c r="AI7" s="24">
        <v>106.11</v>
      </c>
      <c r="AJ7" s="24" t="s">
        <v>102</v>
      </c>
      <c r="AK7" s="24" t="s">
        <v>102</v>
      </c>
      <c r="AL7" s="24">
        <v>0</v>
      </c>
      <c r="AM7" s="24">
        <v>0</v>
      </c>
      <c r="AN7" s="24">
        <v>0</v>
      </c>
      <c r="AO7" s="24" t="s">
        <v>102</v>
      </c>
      <c r="AP7" s="24" t="s">
        <v>102</v>
      </c>
      <c r="AQ7" s="24">
        <v>9.42</v>
      </c>
      <c r="AR7" s="24">
        <v>11.49</v>
      </c>
      <c r="AS7" s="24">
        <v>5.35</v>
      </c>
      <c r="AT7" s="24">
        <v>3.15</v>
      </c>
      <c r="AU7" s="24" t="s">
        <v>102</v>
      </c>
      <c r="AV7" s="24" t="s">
        <v>102</v>
      </c>
      <c r="AW7" s="24">
        <v>23.71</v>
      </c>
      <c r="AX7" s="24">
        <v>23.69</v>
      </c>
      <c r="AY7" s="24">
        <v>28.99</v>
      </c>
      <c r="AZ7" s="24" t="s">
        <v>102</v>
      </c>
      <c r="BA7" s="24" t="s">
        <v>102</v>
      </c>
      <c r="BB7" s="24">
        <v>47.61</v>
      </c>
      <c r="BC7" s="24">
        <v>52.69</v>
      </c>
      <c r="BD7" s="24">
        <v>59.45</v>
      </c>
      <c r="BE7" s="24">
        <v>73.44</v>
      </c>
      <c r="BF7" s="24" t="s">
        <v>102</v>
      </c>
      <c r="BG7" s="24" t="s">
        <v>102</v>
      </c>
      <c r="BH7" s="24">
        <v>1217.6099999999999</v>
      </c>
      <c r="BI7" s="24">
        <v>863.17</v>
      </c>
      <c r="BJ7" s="24">
        <v>856.51</v>
      </c>
      <c r="BK7" s="24" t="s">
        <v>102</v>
      </c>
      <c r="BL7" s="24" t="s">
        <v>102</v>
      </c>
      <c r="BM7" s="24">
        <v>1092.22</v>
      </c>
      <c r="BN7" s="24">
        <v>998.38</v>
      </c>
      <c r="BO7" s="24">
        <v>925.32</v>
      </c>
      <c r="BP7" s="24">
        <v>652.82000000000005</v>
      </c>
      <c r="BQ7" s="24" t="s">
        <v>102</v>
      </c>
      <c r="BR7" s="24" t="s">
        <v>102</v>
      </c>
      <c r="BS7" s="24">
        <v>62.71</v>
      </c>
      <c r="BT7" s="24">
        <v>61.94</v>
      </c>
      <c r="BU7" s="24">
        <v>62.09</v>
      </c>
      <c r="BV7" s="24" t="s">
        <v>102</v>
      </c>
      <c r="BW7" s="24" t="s">
        <v>102</v>
      </c>
      <c r="BX7" s="24">
        <v>97.53</v>
      </c>
      <c r="BY7" s="24">
        <v>95.92</v>
      </c>
      <c r="BZ7" s="24">
        <v>96.98</v>
      </c>
      <c r="CA7" s="24">
        <v>97.61</v>
      </c>
      <c r="CB7" s="24" t="s">
        <v>102</v>
      </c>
      <c r="CC7" s="24" t="s">
        <v>102</v>
      </c>
      <c r="CD7" s="24">
        <v>147.33000000000001</v>
      </c>
      <c r="CE7" s="24">
        <v>150</v>
      </c>
      <c r="CF7" s="24">
        <v>150</v>
      </c>
      <c r="CG7" s="24" t="s">
        <v>102</v>
      </c>
      <c r="CH7" s="24" t="s">
        <v>102</v>
      </c>
      <c r="CI7" s="24">
        <v>155.83000000000001</v>
      </c>
      <c r="CJ7" s="24">
        <v>156.75</v>
      </c>
      <c r="CK7" s="24">
        <v>153.54</v>
      </c>
      <c r="CL7" s="24">
        <v>138.29</v>
      </c>
      <c r="CM7" s="24" t="s">
        <v>102</v>
      </c>
      <c r="CN7" s="24" t="s">
        <v>102</v>
      </c>
      <c r="CO7" s="24" t="s">
        <v>102</v>
      </c>
      <c r="CP7" s="24" t="s">
        <v>102</v>
      </c>
      <c r="CQ7" s="24" t="s">
        <v>102</v>
      </c>
      <c r="CR7" s="24" t="s">
        <v>102</v>
      </c>
      <c r="CS7" s="24" t="s">
        <v>102</v>
      </c>
      <c r="CT7" s="24">
        <v>61.51</v>
      </c>
      <c r="CU7" s="24">
        <v>51.2</v>
      </c>
      <c r="CV7" s="24">
        <v>57.32</v>
      </c>
      <c r="CW7" s="24">
        <v>59.1</v>
      </c>
      <c r="CX7" s="24" t="s">
        <v>102</v>
      </c>
      <c r="CY7" s="24" t="s">
        <v>102</v>
      </c>
      <c r="CZ7" s="24">
        <v>86.98</v>
      </c>
      <c r="DA7" s="24">
        <v>87.15</v>
      </c>
      <c r="DB7" s="24">
        <v>87.79</v>
      </c>
      <c r="DC7" s="24" t="s">
        <v>102</v>
      </c>
      <c r="DD7" s="24" t="s">
        <v>102</v>
      </c>
      <c r="DE7" s="24">
        <v>85.82</v>
      </c>
      <c r="DF7" s="24">
        <v>85.03</v>
      </c>
      <c r="DG7" s="24">
        <v>85.96</v>
      </c>
      <c r="DH7" s="24">
        <v>95.82</v>
      </c>
      <c r="DI7" s="24" t="s">
        <v>102</v>
      </c>
      <c r="DJ7" s="24" t="s">
        <v>102</v>
      </c>
      <c r="DK7" s="24">
        <v>2.72</v>
      </c>
      <c r="DL7" s="24">
        <v>5.36</v>
      </c>
      <c r="DM7" s="24">
        <v>7.98</v>
      </c>
      <c r="DN7" s="24" t="s">
        <v>102</v>
      </c>
      <c r="DO7" s="24" t="s">
        <v>102</v>
      </c>
      <c r="DP7" s="24">
        <v>15.29</v>
      </c>
      <c r="DQ7" s="24">
        <v>17.809999999999999</v>
      </c>
      <c r="DR7" s="24">
        <v>19.96</v>
      </c>
      <c r="DS7" s="24">
        <v>39.74</v>
      </c>
      <c r="DT7" s="24" t="s">
        <v>102</v>
      </c>
      <c r="DU7" s="24" t="s">
        <v>102</v>
      </c>
      <c r="DV7" s="24">
        <v>0</v>
      </c>
      <c r="DW7" s="24">
        <v>0</v>
      </c>
      <c r="DX7" s="24">
        <v>0</v>
      </c>
      <c r="DY7" s="24" t="s">
        <v>102</v>
      </c>
      <c r="DZ7" s="24" t="s">
        <v>102</v>
      </c>
      <c r="EA7" s="24">
        <v>0.11</v>
      </c>
      <c r="EB7" s="24">
        <v>0.64</v>
      </c>
      <c r="EC7" s="24">
        <v>0.83</v>
      </c>
      <c r="ED7" s="24">
        <v>7.62</v>
      </c>
      <c r="EE7" s="24" t="s">
        <v>102</v>
      </c>
      <c r="EF7" s="24" t="s">
        <v>102</v>
      </c>
      <c r="EG7" s="24">
        <v>0</v>
      </c>
      <c r="EH7" s="24">
        <v>0</v>
      </c>
      <c r="EI7" s="24">
        <v>0</v>
      </c>
      <c r="EJ7" s="24" t="s">
        <v>102</v>
      </c>
      <c r="EK7" s="24" t="s">
        <v>102</v>
      </c>
      <c r="EL7" s="24">
        <v>0.15</v>
      </c>
      <c r="EM7" s="24">
        <v>0.06</v>
      </c>
      <c r="EN7" s="24">
        <v>0.09</v>
      </c>
      <c r="EO7" s="24">
        <v>0.23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松井崇</cp:lastModifiedBy>
  <cp:lastPrinted>2024-02-02T08:19:51Z</cp:lastPrinted>
  <dcterms:created xsi:type="dcterms:W3CDTF">2023-12-12T00:46:34Z</dcterms:created>
  <dcterms:modified xsi:type="dcterms:W3CDTF">2024-02-02T08:31:50Z</dcterms:modified>
  <cp:category/>
</cp:coreProperties>
</file>