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11 公営企業部\03 公営企業部共通\09.調査回答\Ｒ５\06.経営比較分析表\【甲斐市】経営比較分析表（R4決算分）\"/>
    </mc:Choice>
  </mc:AlternateContent>
  <workbookProtection workbookAlgorithmName="SHA-512" workbookHashValue="CPZ64I6if2/igSbOQq01VvKw/Og9nfHT3eA8Yy8LUdM0u8yJrCiFs8NXYtlcj1/olZgUclEyIdbyG31+okSNLg==" workbookSaltValue="3+c2ywTKtCZLS6t5En8os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<sst xmlns="http://schemas.openxmlformats.org/spreadsheetml/2006/main" count="228" uniqueCount="114">
  <si>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</si>
  <si>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</si>
  <si>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</si>
  <si>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</si>
  <si>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</si>
  <si>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</si>
  <si>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</si>
  <si>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</si>
  <si>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</si>
  <si>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</si>
  <si>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</si>
  <si>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</si>
  <si>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</si>
  <si>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</si>
  <si>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</si>
  <si>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</si>
  <si>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</si>
  <si>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</si>
  <si>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</si>
  <si>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</si>
  <si>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</si>
  <si>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</si>
  <si>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</si>
  <si>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</si>
  <si>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</si>
  <si>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</si>
  <si>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</si>
  <si>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</si>
  <si>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</si>
  <si>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</si>
  <si>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</si>
  <si>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</si>
  <si>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</si>
  <si>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</si>
  <si>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</si>
  <si>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</si>
  <si>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</si>
  <si>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</si>
  <si>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</si>
  <si>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</si>
  <si>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</si>
  <si>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</si>
  <si>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</si>
  <si>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</si>
  <si>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</si>
  <si>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</si>
  <si>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</si>
  <si>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</si>
  <si>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</si>
  <si>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</si>
  <si>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</si>
  <si>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</si>
  <si>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</si>
  <si>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</si>
  <si>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</si>
  <si>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</si>
  <si>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</si>
  <si>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</si>
  <si>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</si>
  <si>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</si>
  <si>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</si>
  <si>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</si>
  <si>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</si>
  <si>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</si>
  <si>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</si>
  <si>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</si>
  <si>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</si>
  <si>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</si>
  <si>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</si>
  <si>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</si>
  <si>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</si>
  <si>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</si>
  <si>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</si>
  <si>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</si>
  <si>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</si>
  <si>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</si>
  <si>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</si>
  <si>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</si>
  <si>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</si>
  <si>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</si>
  <si>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</si>
  <si>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</si>
  <si>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</si>
  <si>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</si>
  <si>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</si>
  <si>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</si>
  <si>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</si>
  <si>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</si>
  <si>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</si>
  <si>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</si>
  <si>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</si>
  <si>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</si>
  <si>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</si>
  <si>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甲斐市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</si>
  <si>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</si>
  <si>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</si>
  <si>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</si>
  <si>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</si>
  <si>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</si>
  <si>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</si>
  <si>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</si>
  <si>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</si>
  <si>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</si>
  <si>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</si>
  <si>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</si>
  <si>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</si>
  <si>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</si>
  <si>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</si>
  <si>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</si>
  <si>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</si>
  <si>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</si>
  <si>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①経常収支比率は、100％以上を維持し、経常損益は黒字となっており収支は健全な水準にある。
②累積欠損比率は、欠損金を計上していない。
③流動比率は、前年度から上昇し、100％を大きく上回っていることから、短期的な債務に対する支払能力は確保できている。
④企業債残高対給水収益比率は、類似団体平均と比較して非常に低い数値を維持している。
⑤料金回収率は、100％以上を維持しており、給水に係る費用は十分賄えている。
⑥給水原価は、類似団体平均と比較して低い水準となっている。
⑦施設利用率は、類似団体と比べ高水準とは言えない。この状況が続くようであれば配水施設の規模について検討することも必要だと考える。
⑧有収率は、類似団体平均とほぼ同程度にある。今後も漏水調査や施設更新など、適切な維持管理を行っていく。</t>
    <rPh sb="82" eb="84">
      <t>ジョウショウ</t>
    </rPh>
    <rPh sb="164" eb="166">
      <t>イジ</t>
    </rPh>
    <rPh sb="231" eb="232">
      <t>ヒク</t>
    </rPh>
    <rPh sb="252" eb="256">
      <t>ルイジダンタイ</t>
    </rPh>
    <rPh sb="257" eb="258">
      <t>クラ</t>
    </rPh>
    <rPh sb="259" eb="262">
      <t>コウスイジュン</t>
    </rPh>
    <rPh sb="264" eb="265">
      <t>イ</t>
    </rPh>
    <rPh sb="271" eb="273">
      <t>ジョウキョウ</t>
    </rPh>
    <rPh sb="274" eb="275">
      <t>ツヅ</t>
    </rPh>
    <rPh sb="282" eb="286">
      <t>ハイスイシセツ</t>
    </rPh>
    <rPh sb="287" eb="289">
      <t>キボ</t>
    </rPh>
    <rPh sb="293" eb="295">
      <t>ケントウ</t>
    </rPh>
    <rPh sb="300" eb="302">
      <t>ヒツヨウ</t>
    </rPh>
    <rPh sb="304" eb="305">
      <t>カンガ</t>
    </rPh>
    <rPh sb="316" eb="320">
      <t>ルイジダンタイ</t>
    </rPh>
    <rPh sb="320" eb="322">
      <t>ヘイキン</t>
    </rPh>
    <rPh sb="332" eb="334">
      <t>コンゴ</t>
    </rPh>
    <rPh sb="335" eb="339">
      <t>ロウスイチョウサ</t>
    </rPh>
    <rPh sb="340" eb="344">
      <t>シセツコウシン</t>
    </rPh>
    <rPh sb="347" eb="349">
      <t>テキセツ</t>
    </rPh>
    <rPh sb="350" eb="354">
      <t>イジカンリ</t>
    </rPh>
    <rPh sb="355" eb="356">
      <t>オコナ</t>
    </rPh>
    <phoneticPr fontId="4"/>
  </si>
  <si>
    <r>
      <rPr>
        <sz val="11"/>
        <rFont val="ＭＳ ゴシック"/>
        <family val="3"/>
        <charset val="128"/>
      </rPr>
      <t>①有形固定資産減価償却率は、類似団体平均とほぼ同程度である。今後も計画的な施設更新が必要である。
②管路経年化率は、類似団体平均より低い水準となっているが、本市も徐々に増加してきている。今後耐用年数に達し更新時期を迎える管路が増加するため経年化率を減少させることが課題である。
③管路更新率は、類似団体と比べ低い。管路経年化率を減少させるためにも、今後は管路更新工事を増やし、更新のペースを上げる必要がある。</t>
    </r>
    <r>
      <rPr>
        <sz val="11"/>
        <color theme="1"/>
        <rFont val="ＭＳ ゴシック"/>
        <family val="3"/>
        <charset val="128"/>
      </rPr>
      <t xml:space="preserve">
</t>
    </r>
    <rPh sb="14" eb="18">
      <t>ルイジダンタイ</t>
    </rPh>
    <rPh sb="18" eb="20">
      <t>ヘイキン</t>
    </rPh>
    <rPh sb="23" eb="26">
      <t>ドウテイド</t>
    </rPh>
    <rPh sb="30" eb="32">
      <t>コンゴ</t>
    </rPh>
    <rPh sb="33" eb="36">
      <t>ケイカクテキ</t>
    </rPh>
    <rPh sb="37" eb="41">
      <t>シセツコウシン</t>
    </rPh>
    <rPh sb="42" eb="44">
      <t>ヒツヨウ</t>
    </rPh>
    <rPh sb="67" eb="68">
      <t>ヒク</t>
    </rPh>
    <rPh sb="69" eb="71">
      <t>スイジュン</t>
    </rPh>
    <rPh sb="79" eb="81">
      <t>ホンシ</t>
    </rPh>
    <rPh sb="82" eb="84">
      <t>ジョジョ</t>
    </rPh>
    <rPh sb="85" eb="87">
      <t>ゾウカ</t>
    </rPh>
    <rPh sb="94" eb="96">
      <t>コンゴ</t>
    </rPh>
    <rPh sb="96" eb="100">
      <t>タイヨウネンスウ</t>
    </rPh>
    <rPh sb="101" eb="102">
      <t>タッ</t>
    </rPh>
    <rPh sb="103" eb="107">
      <t>コウシンジキ</t>
    </rPh>
    <rPh sb="108" eb="109">
      <t>ムカ</t>
    </rPh>
    <rPh sb="111" eb="113">
      <t>カンロ</t>
    </rPh>
    <rPh sb="114" eb="116">
      <t>ゾウカ</t>
    </rPh>
    <rPh sb="120" eb="124">
      <t>ケイネンカリツ</t>
    </rPh>
    <rPh sb="125" eb="127">
      <t>ゲンショウ</t>
    </rPh>
    <rPh sb="133" eb="135">
      <t>カダイ</t>
    </rPh>
    <rPh sb="149" eb="153">
      <t>ルイジダンタイ</t>
    </rPh>
    <rPh sb="154" eb="155">
      <t>クラ</t>
    </rPh>
    <rPh sb="156" eb="157">
      <t>ヒク</t>
    </rPh>
    <rPh sb="159" eb="165">
      <t>カンロケイネンカリツ</t>
    </rPh>
    <rPh sb="166" eb="168">
      <t>ゲンショウ</t>
    </rPh>
    <phoneticPr fontId="4"/>
  </si>
  <si>
    <r>
      <t>　</t>
    </r>
    <r>
      <rPr>
        <sz val="11"/>
        <rFont val="ＭＳ ゴシック"/>
        <family val="3"/>
        <charset val="128"/>
      </rPr>
      <t>経営の健全性・効率性においては、本市水道事業の経営状況は健全な水準を維持している。
　しかし、老朽化の状況を見ると、管路経年化率は、類似団体平均より低い水準となっているが、本市も徐々に増加してきている。
　今後耐用年数に達し更新時期を迎える管路が増加するため経年化率を減少させることが課題である。　　
　将来に向けた安全な水道水の供給を図るためには、水道施設の更新を更に進めていく必要がある。</t>
    </r>
    <rPh sb="24" eb="28">
      <t>ケイエイジョウキョウ</t>
    </rPh>
    <rPh sb="29" eb="31">
      <t>ケンゼン</t>
    </rPh>
    <rPh sb="32" eb="34">
      <t>スイジュン</t>
    </rPh>
    <rPh sb="153" eb="155">
      <t>ショウライ</t>
    </rPh>
    <rPh sb="156" eb="157">
      <t>ム</t>
    </rPh>
    <rPh sb="159" eb="161">
      <t>アンゼン</t>
    </rPh>
    <rPh sb="162" eb="165">
      <t>スイドウスイ</t>
    </rPh>
    <rPh sb="166" eb="168">
      <t>キョウキュウ</t>
    </rPh>
    <rPh sb="169" eb="170">
      <t>ハカ</t>
    </rPh>
    <rPh sb="176" eb="180">
      <t>スイドウシセツ</t>
    </rPh>
    <rPh sb="181" eb="183">
      <t>コウシン</t>
    </rPh>
    <rPh sb="184" eb="185">
      <t>サラ</t>
    </rPh>
    <rPh sb="186" eb="187">
      <t>スス</t>
    </rPh>
    <rPh sb="191" eb="19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</si>
</sst>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0.7</c:v>
                </c:pt>
                <c:pt idx="1">
                  <c:v>0.61</c:v>
                </c:pt>
                <c:pt idx="2">
                  <c:v>0.48</c:v>
                </c:pt>
                <c:pt idx="3">
                  <c:v>0.22</c:v>
                </c:pt>
                <c:pt idx="4">
                  <c:v>0.26</c:v>
                </c:pt>
              </c:numCache>
            </c:numRef>
          </c:val>
          <c:extLst>
            <c:ext xmlns:c16="http://schemas.microsoft.com/office/drawing/2014/chart" uri="{C3380CC4-5D6E-409C-BE32-E72D297353CC}">
              <c16:uniqueId val="{00000000-5895-4695-A2D5-3D829B9D79A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0.63</c:v>
                </c:pt>
                <c:pt idx="2">
                  <c:v>0.6</c:v>
                </c:pt>
                <c:pt idx="3">
                  <c:v>0.56000000000000005</c:v>
                </c:pt>
                <c:pt idx="4">
                  <c:v>0.6</c:v>
                </c:pt>
              </c:numCache>
            </c:numRef>
          </c:val>
          <c:smooth val="0"/>
          <c:extLst>
            <c:ext xmlns:c16="http://schemas.microsoft.com/office/drawing/2014/chart" uri="{C3380CC4-5D6E-409C-BE32-E72D297353CC}">
              <c16:uniqueId val="{00000001-5895-4695-A2D5-3D829B9D79A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55.22</c:v>
                </c:pt>
                <c:pt idx="1">
                  <c:v>53.76</c:v>
                </c:pt>
                <c:pt idx="2">
                  <c:v>54.84</c:v>
                </c:pt>
                <c:pt idx="3">
                  <c:v>55.09</c:v>
                </c:pt>
                <c:pt idx="4">
                  <c:v>54.53</c:v>
                </c:pt>
              </c:numCache>
            </c:numRef>
          </c:val>
          <c:extLst>
            <c:ext xmlns:c16="http://schemas.microsoft.com/office/drawing/2014/chart" uri="{C3380CC4-5D6E-409C-BE32-E72D297353CC}">
              <c16:uniqueId val="{00000000-10ED-417A-9A58-9C074268AC2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59.51</c:v>
                </c:pt>
                <c:pt idx="2">
                  <c:v>59.91</c:v>
                </c:pt>
                <c:pt idx="3">
                  <c:v>59.4</c:v>
                </c:pt>
                <c:pt idx="4">
                  <c:v>59.24</c:v>
                </c:pt>
              </c:numCache>
            </c:numRef>
          </c:val>
          <c:smooth val="0"/>
          <c:extLst>
            <c:ext xmlns:c16="http://schemas.microsoft.com/office/drawing/2014/chart" uri="{C3380CC4-5D6E-409C-BE32-E72D297353CC}">
              <c16:uniqueId val="{00000001-10ED-417A-9A58-9C074268AC2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87.8</c:v>
                </c:pt>
                <c:pt idx="1">
                  <c:v>89.13</c:v>
                </c:pt>
                <c:pt idx="2">
                  <c:v>89.25</c:v>
                </c:pt>
                <c:pt idx="3">
                  <c:v>87.88</c:v>
                </c:pt>
                <c:pt idx="4">
                  <c:v>88.3</c:v>
                </c:pt>
              </c:numCache>
            </c:numRef>
          </c:val>
          <c:extLst>
            <c:ext xmlns:c16="http://schemas.microsoft.com/office/drawing/2014/chart" uri="{C3380CC4-5D6E-409C-BE32-E72D297353CC}">
              <c16:uniqueId val="{00000000-DC6C-4A6E-AEF0-3AD46726D9A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87.08</c:v>
                </c:pt>
                <c:pt idx="2">
                  <c:v>87.26</c:v>
                </c:pt>
                <c:pt idx="3">
                  <c:v>87.57</c:v>
                </c:pt>
                <c:pt idx="4">
                  <c:v>87.26</c:v>
                </c:pt>
              </c:numCache>
            </c:numRef>
          </c:val>
          <c:smooth val="0"/>
          <c:extLst>
            <c:ext xmlns:c16="http://schemas.microsoft.com/office/drawing/2014/chart" uri="{C3380CC4-5D6E-409C-BE32-E72D297353CC}">
              <c16:uniqueId val="{00000001-DC6C-4A6E-AEF0-3AD46726D9A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118.58</c:v>
                </c:pt>
                <c:pt idx="1">
                  <c:v>134.61000000000001</c:v>
                </c:pt>
                <c:pt idx="2">
                  <c:v>139.12</c:v>
                </c:pt>
                <c:pt idx="3">
                  <c:v>136.80000000000001</c:v>
                </c:pt>
                <c:pt idx="4">
                  <c:v>133.32</c:v>
                </c:pt>
              </c:numCache>
            </c:numRef>
          </c:val>
          <c:extLst>
            <c:ext xmlns:c16="http://schemas.microsoft.com/office/drawing/2014/chart" uri="{C3380CC4-5D6E-409C-BE32-E72D297353CC}">
              <c16:uniqueId val="{00000000-FACF-4837-8C17-D0A167C9417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111.17</c:v>
                </c:pt>
                <c:pt idx="2">
                  <c:v>110.91</c:v>
                </c:pt>
                <c:pt idx="3">
                  <c:v>111.49</c:v>
                </c:pt>
                <c:pt idx="4">
                  <c:v>109.09</c:v>
                </c:pt>
              </c:numCache>
            </c:numRef>
          </c:val>
          <c:smooth val="0"/>
          <c:extLst>
            <c:ext xmlns:c16="http://schemas.microsoft.com/office/drawing/2014/chart" uri="{C3380CC4-5D6E-409C-BE32-E72D297353CC}">
              <c16:uniqueId val="{00000001-FACF-4837-8C17-D0A167C9417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50.16</c:v>
                </c:pt>
                <c:pt idx="1">
                  <c:v>51</c:v>
                </c:pt>
                <c:pt idx="2">
                  <c:v>51.44</c:v>
                </c:pt>
                <c:pt idx="3">
                  <c:v>51.37</c:v>
                </c:pt>
                <c:pt idx="4">
                  <c:v>51.89</c:v>
                </c:pt>
              </c:numCache>
            </c:numRef>
          </c:val>
          <c:extLst>
            <c:ext xmlns:c16="http://schemas.microsoft.com/office/drawing/2014/chart" uri="{C3380CC4-5D6E-409C-BE32-E72D297353CC}">
              <c16:uniqueId val="{00000000-FD5D-4E29-B016-0631073F822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48.55</c:v>
                </c:pt>
                <c:pt idx="2">
                  <c:v>49.2</c:v>
                </c:pt>
                <c:pt idx="3">
                  <c:v>50.01</c:v>
                </c:pt>
                <c:pt idx="4">
                  <c:v>50.99</c:v>
                </c:pt>
              </c:numCache>
            </c:numRef>
          </c:val>
          <c:smooth val="0"/>
          <c:extLst>
            <c:ext xmlns:c16="http://schemas.microsoft.com/office/drawing/2014/chart" uri="{C3380CC4-5D6E-409C-BE32-E72D297353CC}">
              <c16:uniqueId val="{00000001-FD5D-4E29-B016-0631073F822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6.19</c:v>
                </c:pt>
                <c:pt idx="1">
                  <c:v>9.2799999999999994</c:v>
                </c:pt>
                <c:pt idx="2">
                  <c:v>10.58</c:v>
                </c:pt>
                <c:pt idx="3">
                  <c:v>8.92</c:v>
                </c:pt>
                <c:pt idx="4">
                  <c:v>11.87</c:v>
                </c:pt>
              </c:numCache>
            </c:numRef>
          </c:val>
          <c:extLst>
            <c:ext xmlns:c16="http://schemas.microsoft.com/office/drawing/2014/chart" uri="{C3380CC4-5D6E-409C-BE32-E72D297353CC}">
              <c16:uniqueId val="{00000000-8541-4356-A3D8-5D6345C3D29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17.11</c:v>
                </c:pt>
                <c:pt idx="2">
                  <c:v>18.329999999999998</c:v>
                </c:pt>
                <c:pt idx="3">
                  <c:v>20.27</c:v>
                </c:pt>
                <c:pt idx="4">
                  <c:v>21.69</c:v>
                </c:pt>
              </c:numCache>
            </c:numRef>
          </c:val>
          <c:smooth val="0"/>
          <c:extLst>
            <c:ext xmlns:c16="http://schemas.microsoft.com/office/drawing/2014/chart" uri="{C3380CC4-5D6E-409C-BE32-E72D297353CC}">
              <c16:uniqueId val="{00000001-8541-4356-A3D8-5D6345C3D29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C7F-4025-828D-26ED70A4AA7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0.78</c:v>
                </c:pt>
                <c:pt idx="2">
                  <c:v>0.92</c:v>
                </c:pt>
                <c:pt idx="3">
                  <c:v>0.87</c:v>
                </c:pt>
                <c:pt idx="4">
                  <c:v>0.93</c:v>
                </c:pt>
              </c:numCache>
            </c:numRef>
          </c:val>
          <c:smooth val="0"/>
          <c:extLst>
            <c:ext xmlns:c16="http://schemas.microsoft.com/office/drawing/2014/chart" uri="{C3380CC4-5D6E-409C-BE32-E72D297353CC}">
              <c16:uniqueId val="{00000001-CC7F-4025-828D-26ED70A4AA7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581.30999999999995</c:v>
                </c:pt>
                <c:pt idx="1">
                  <c:v>1112.1099999999999</c:v>
                </c:pt>
                <c:pt idx="2">
                  <c:v>861.15</c:v>
                </c:pt>
                <c:pt idx="3">
                  <c:v>767.1</c:v>
                </c:pt>
                <c:pt idx="4">
                  <c:v>975.61</c:v>
                </c:pt>
              </c:numCache>
            </c:numRef>
          </c:val>
          <c:extLst>
            <c:ext xmlns:c16="http://schemas.microsoft.com/office/drawing/2014/chart" uri="{C3380CC4-5D6E-409C-BE32-E72D297353CC}">
              <c16:uniqueId val="{00000000-E448-4013-840E-2D1FBEF67A4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360.86</c:v>
                </c:pt>
                <c:pt idx="2">
                  <c:v>350.79</c:v>
                </c:pt>
                <c:pt idx="3">
                  <c:v>354.57</c:v>
                </c:pt>
                <c:pt idx="4">
                  <c:v>357.74</c:v>
                </c:pt>
              </c:numCache>
            </c:numRef>
          </c:val>
          <c:smooth val="0"/>
          <c:extLst>
            <c:ext xmlns:c16="http://schemas.microsoft.com/office/drawing/2014/chart" uri="{C3380CC4-5D6E-409C-BE32-E72D297353CC}">
              <c16:uniqueId val="{00000001-E448-4013-840E-2D1FBEF67A4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9.33</c:v>
                </c:pt>
                <c:pt idx="1">
                  <c:v>6.13</c:v>
                </c:pt>
                <c:pt idx="2">
                  <c:v>4.5599999999999996</c:v>
                </c:pt>
                <c:pt idx="3">
                  <c:v>3.32</c:v>
                </c:pt>
                <c:pt idx="4">
                  <c:v>2.77</c:v>
                </c:pt>
              </c:numCache>
            </c:numRef>
          </c:val>
          <c:extLst>
            <c:ext xmlns:c16="http://schemas.microsoft.com/office/drawing/2014/chart" uri="{C3380CC4-5D6E-409C-BE32-E72D297353CC}">
              <c16:uniqueId val="{00000000-85D1-4DC3-8A6E-4C624DDD025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309.27999999999997</c:v>
                </c:pt>
                <c:pt idx="2">
                  <c:v>322.92</c:v>
                </c:pt>
                <c:pt idx="3">
                  <c:v>303.45999999999998</c:v>
                </c:pt>
                <c:pt idx="4">
                  <c:v>307.27999999999997</c:v>
                </c:pt>
              </c:numCache>
            </c:numRef>
          </c:val>
          <c:smooth val="0"/>
          <c:extLst>
            <c:ext xmlns:c16="http://schemas.microsoft.com/office/drawing/2014/chart" uri="{C3380CC4-5D6E-409C-BE32-E72D297353CC}">
              <c16:uniqueId val="{00000001-85D1-4DC3-8A6E-4C624DDD025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110.42</c:v>
                </c:pt>
                <c:pt idx="1">
                  <c:v>128.26</c:v>
                </c:pt>
                <c:pt idx="2">
                  <c:v>134.22999999999999</c:v>
                </c:pt>
                <c:pt idx="3">
                  <c:v>130.91</c:v>
                </c:pt>
                <c:pt idx="4">
                  <c:v>127.73</c:v>
                </c:pt>
              </c:numCache>
            </c:numRef>
          </c:val>
          <c:extLst>
            <c:ext xmlns:c16="http://schemas.microsoft.com/office/drawing/2014/chart" uri="{C3380CC4-5D6E-409C-BE32-E72D297353CC}">
              <c16:uniqueId val="{00000000-87FC-4C8D-BDA8-C56813A2750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103.32</c:v>
                </c:pt>
                <c:pt idx="2">
                  <c:v>100.85</c:v>
                </c:pt>
                <c:pt idx="3">
                  <c:v>103.79</c:v>
                </c:pt>
                <c:pt idx="4">
                  <c:v>98.3</c:v>
                </c:pt>
              </c:numCache>
            </c:numRef>
          </c:val>
          <c:smooth val="0"/>
          <c:extLst>
            <c:ext xmlns:c16="http://schemas.microsoft.com/office/drawing/2014/chart" uri="{C3380CC4-5D6E-409C-BE32-E72D297353CC}">
              <c16:uniqueId val="{00000001-87FC-4C8D-BDA8-C56813A2750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96.27</c:v>
                </c:pt>
                <c:pt idx="1">
                  <c:v>99.1</c:v>
                </c:pt>
                <c:pt idx="2">
                  <c:v>98.48</c:v>
                </c:pt>
                <c:pt idx="3">
                  <c:v>100.97</c:v>
                </c:pt>
                <c:pt idx="4">
                  <c:v>103.51</c:v>
                </c:pt>
              </c:numCache>
            </c:numRef>
          </c:val>
          <c:extLst>
            <c:ext xmlns:c16="http://schemas.microsoft.com/office/drawing/2014/chart" uri="{C3380CC4-5D6E-409C-BE32-E72D297353CC}">
              <c16:uniqueId val="{00000000-7BEC-4AF7-AA9C-EC4D4D7F5C1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168.56</c:v>
                </c:pt>
                <c:pt idx="2">
                  <c:v>167.1</c:v>
                </c:pt>
                <c:pt idx="3">
                  <c:v>167.86</c:v>
                </c:pt>
                <c:pt idx="4">
                  <c:v>173.68</c:v>
                </c:pt>
              </c:numCache>
            </c:numRef>
          </c:val>
          <c:smooth val="0"/>
          <c:extLst>
            <c:ext xmlns:c16="http://schemas.microsoft.com/office/drawing/2014/chart" uri="{C3380CC4-5D6E-409C-BE32-E72D297353CC}">
              <c16:uniqueId val="{00000001-7BEC-4AF7-AA9C-EC4D4D7F5C1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M46"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山梨県　甲斐市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A4</v>
      </c>
      <c r="X8" s="44"/>
      <c r="Y8" s="44"/>
      <c r="Z8" s="44"/>
      <c r="AA8" s="44"/>
      <c r="AB8" s="44"/>
      <c r="AC8" s="44"/>
      <c r="AD8" s="44" t="str">
        <f>データ!$M$6</f>
        <v>非設置</v>
      </c>
      <c r="AE8" s="44"/>
      <c r="AF8" s="44"/>
      <c r="AG8" s="44"/>
      <c r="AH8" s="44"/>
      <c r="AI8" s="44"/>
      <c r="AJ8" s="44"/>
      <c r="AK8" s="2"/>
      <c r="AL8" s="45">
        <f>データ!$R$6</f>
        <v>76598</v>
      </c>
      <c r="AM8" s="45"/>
      <c r="AN8" s="45"/>
      <c r="AO8" s="45"/>
      <c r="AP8" s="45"/>
      <c r="AQ8" s="45"/>
      <c r="AR8" s="45"/>
      <c r="AS8" s="45"/>
      <c r="AT8" s="46">
        <f>データ!$S$6</f>
        <v>71.95</v>
      </c>
      <c r="AU8" s="47"/>
      <c r="AV8" s="47"/>
      <c r="AW8" s="47"/>
      <c r="AX8" s="47"/>
      <c r="AY8" s="47"/>
      <c r="AZ8" s="47"/>
      <c r="BA8" s="47"/>
      <c r="BB8" s="48">
        <f>データ!$T$6</f>
        <v>1064.5999999999999</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98.15</v>
      </c>
      <c r="J10" s="47"/>
      <c r="K10" s="47"/>
      <c r="L10" s="47"/>
      <c r="M10" s="47"/>
      <c r="N10" s="47"/>
      <c r="O10" s="82"/>
      <c r="P10" s="48">
        <f>データ!$P$6</f>
        <v>98.93</v>
      </c>
      <c r="Q10" s="48"/>
      <c r="R10" s="48"/>
      <c r="S10" s="48"/>
      <c r="T10" s="48"/>
      <c r="U10" s="48"/>
      <c r="V10" s="48"/>
      <c r="W10" s="45">
        <f>データ!$Q$6</f>
        <v>2431</v>
      </c>
      <c r="X10" s="45"/>
      <c r="Y10" s="45"/>
      <c r="Z10" s="45"/>
      <c r="AA10" s="45"/>
      <c r="AB10" s="45"/>
      <c r="AC10" s="45"/>
      <c r="AD10" s="2"/>
      <c r="AE10" s="2"/>
      <c r="AF10" s="2"/>
      <c r="AG10" s="2"/>
      <c r="AH10" s="2"/>
      <c r="AI10" s="2"/>
      <c r="AJ10" s="2"/>
      <c r="AK10" s="2"/>
      <c r="AL10" s="45">
        <f>データ!$U$6</f>
        <v>56274</v>
      </c>
      <c r="AM10" s="45"/>
      <c r="AN10" s="45"/>
      <c r="AO10" s="45"/>
      <c r="AP10" s="45"/>
      <c r="AQ10" s="45"/>
      <c r="AR10" s="45"/>
      <c r="AS10" s="45"/>
      <c r="AT10" s="46">
        <f>データ!$V$6</f>
        <v>25.33</v>
      </c>
      <c r="AU10" s="47"/>
      <c r="AV10" s="47"/>
      <c r="AW10" s="47"/>
      <c r="AX10" s="47"/>
      <c r="AY10" s="47"/>
      <c r="AZ10" s="47"/>
      <c r="BA10" s="47"/>
      <c r="BB10" s="48">
        <f>データ!$W$6</f>
        <v>2221.63</v>
      </c>
      <c r="BC10" s="48"/>
      <c r="BD10" s="48"/>
      <c r="BE10" s="48"/>
      <c r="BF10" s="48"/>
      <c r="BG10" s="48"/>
      <c r="BH10" s="48"/>
      <c r="BI10" s="48"/>
      <c r="BJ10" s="2"/>
      <c r="BK10" s="2"/>
      <c r="BL10" s="64" t="s">
        <v>21</v>
      </c>
      <c r="BM10" s="65"/>
      <c r="BN10" s="66" t="s">
        <v>22</v>
      </c>
      <c r="BO10" s="66"/>
      <c r="BP10" s="66"/>
      <c r="BQ10" s="66"/>
      <c r="BR10" s="66"/>
      <c r="BS10" s="66"/>
      <c r="BT10" s="66"/>
      <c r="BU10" s="66"/>
      <c r="BV10" s="66"/>
      <c r="BW10" s="66"/>
      <c r="BX10" s="66"/>
      <c r="BY10" s="6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76" t="s">
        <v>25</v>
      </c>
      <c r="BM14" s="77"/>
      <c r="BN14" s="77"/>
      <c r="BO14" s="77"/>
      <c r="BP14" s="77"/>
      <c r="BQ14" s="77"/>
      <c r="BR14" s="77"/>
      <c r="BS14" s="77"/>
      <c r="BT14" s="77"/>
      <c r="BU14" s="77"/>
      <c r="BV14" s="77"/>
      <c r="BW14" s="77"/>
      <c r="BX14" s="77"/>
      <c r="BY14" s="77"/>
      <c r="BZ14" s="7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79"/>
      <c r="BM15" s="80"/>
      <c r="BN15" s="80"/>
      <c r="BO15" s="80"/>
      <c r="BP15" s="80"/>
      <c r="BQ15" s="80"/>
      <c r="BR15" s="80"/>
      <c r="BS15" s="80"/>
      <c r="BT15" s="80"/>
      <c r="BU15" s="80"/>
      <c r="BV15" s="80"/>
      <c r="BW15" s="80"/>
      <c r="BX15" s="80"/>
      <c r="BY15" s="80"/>
      <c r="BZ15" s="81"/>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3" t="s">
        <v>111</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0"/>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6" t="s">
        <v>26</v>
      </c>
      <c r="BM45" s="77"/>
      <c r="BN45" s="77"/>
      <c r="BO45" s="77"/>
      <c r="BP45" s="77"/>
      <c r="BQ45" s="77"/>
      <c r="BR45" s="77"/>
      <c r="BS45" s="77"/>
      <c r="BT45" s="77"/>
      <c r="BU45" s="77"/>
      <c r="BV45" s="77"/>
      <c r="BW45" s="77"/>
      <c r="BX45" s="77"/>
      <c r="BY45" s="77"/>
      <c r="BZ45" s="78"/>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9"/>
      <c r="BM46" s="80"/>
      <c r="BN46" s="80"/>
      <c r="BO46" s="80"/>
      <c r="BP46" s="80"/>
      <c r="BQ46" s="80"/>
      <c r="BR46" s="80"/>
      <c r="BS46" s="80"/>
      <c r="BT46" s="80"/>
      <c r="BU46" s="80"/>
      <c r="BV46" s="80"/>
      <c r="BW46" s="80"/>
      <c r="BX46" s="80"/>
      <c r="BY46" s="80"/>
      <c r="BZ46" s="81"/>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58"/>
      <c r="BN59" s="58"/>
      <c r="BO59" s="58"/>
      <c r="BP59" s="58"/>
      <c r="BQ59" s="58"/>
      <c r="BR59" s="58"/>
      <c r="BS59" s="58"/>
      <c r="BT59" s="58"/>
      <c r="BU59" s="58"/>
      <c r="BV59" s="58"/>
      <c r="BW59" s="58"/>
      <c r="BX59" s="58"/>
      <c r="BY59" s="58"/>
      <c r="BZ59" s="59"/>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0"/>
      <c r="BM60" s="58"/>
      <c r="BN60" s="58"/>
      <c r="BO60" s="58"/>
      <c r="BP60" s="58"/>
      <c r="BQ60" s="58"/>
      <c r="BR60" s="58"/>
      <c r="BS60" s="58"/>
      <c r="BT60" s="58"/>
      <c r="BU60" s="58"/>
      <c r="BV60" s="58"/>
      <c r="BW60" s="58"/>
      <c r="BX60" s="58"/>
      <c r="BY60" s="58"/>
      <c r="BZ60" s="59"/>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0"/>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0"/>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6" t="s">
        <v>28</v>
      </c>
      <c r="BM64" s="77"/>
      <c r="BN64" s="77"/>
      <c r="BO64" s="77"/>
      <c r="BP64" s="77"/>
      <c r="BQ64" s="77"/>
      <c r="BR64" s="77"/>
      <c r="BS64" s="77"/>
      <c r="BT64" s="77"/>
      <c r="BU64" s="77"/>
      <c r="BV64" s="77"/>
      <c r="BW64" s="77"/>
      <c r="BX64" s="77"/>
      <c r="BY64" s="77"/>
      <c r="BZ64" s="78"/>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9"/>
      <c r="BM65" s="80"/>
      <c r="BN65" s="80"/>
      <c r="BO65" s="80"/>
      <c r="BP65" s="80"/>
      <c r="BQ65" s="80"/>
      <c r="BR65" s="80"/>
      <c r="BS65" s="80"/>
      <c r="BT65" s="80"/>
      <c r="BU65" s="80"/>
      <c r="BV65" s="80"/>
      <c r="BW65" s="80"/>
      <c r="BX65" s="80"/>
      <c r="BY65" s="80"/>
      <c r="BZ65" s="81"/>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1"/>
      <c r="BM82" s="62"/>
      <c r="BN82" s="62"/>
      <c r="BO82" s="62"/>
      <c r="BP82" s="62"/>
      <c r="BQ82" s="62"/>
      <c r="BR82" s="62"/>
      <c r="BS82" s="62"/>
      <c r="BT82" s="62"/>
      <c r="BU82" s="62"/>
      <c r="BV82" s="62"/>
      <c r="BW82" s="62"/>
      <c r="BX82" s="62"/>
      <c r="BY82" s="62"/>
      <c r="BZ82" s="63"/>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4m49HCuiSMVIojx4IV6Qsb1mpfyNoIW+hZEyvTUQINAAMx8hlJpLWv2/ss2DUE9MTCBEtZ9pYmt8mIq2wVbgJA==" saltValue="pHLO969LoFQtbr/yGxGcm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15">
      <c r="A4" s="15" t="s">
        <v>53</v>
      </c>
      <c r="B4" s="17"/>
      <c r="C4" s="17"/>
      <c r="D4" s="17"/>
      <c r="E4" s="17"/>
      <c r="F4" s="17"/>
      <c r="G4" s="17"/>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192104</v>
      </c>
      <c r="D6" s="20">
        <f t="shared" si="3"/>
        <v>46</v>
      </c>
      <c r="E6" s="20">
        <f t="shared" si="3"/>
        <v>1</v>
      </c>
      <c r="F6" s="20">
        <f t="shared" si="3"/>
        <v>0</v>
      </c>
      <c r="G6" s="20">
        <f t="shared" si="3"/>
        <v>1</v>
      </c>
      <c r="H6" s="20" t="str">
        <f t="shared" si="3"/>
        <v>山梨県　甲斐市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98.15</v>
      </c>
      <c r="P6" s="21">
        <f t="shared" si="3"/>
        <v>98.93</v>
      </c>
      <c r="Q6" s="21">
        <f t="shared" si="3"/>
        <v>2431</v>
      </c>
      <c r="R6" s="21">
        <f t="shared" si="3"/>
        <v>76598</v>
      </c>
      <c r="S6" s="21">
        <f t="shared" si="3"/>
        <v>71.95</v>
      </c>
      <c r="T6" s="21">
        <f t="shared" si="3"/>
        <v>1064.5999999999999</v>
      </c>
      <c r="U6" s="21">
        <f t="shared" si="3"/>
        <v>56274</v>
      </c>
      <c r="V6" s="21">
        <f t="shared" si="3"/>
        <v>25.33</v>
      </c>
      <c r="W6" s="21">
        <f t="shared" si="3"/>
        <v>2221.63</v>
      </c>
      <c r="X6" s="22">
        <f>IF(X7="",NA(),X7)</f>
        <v>118.58</v>
      </c>
      <c r="Y6" s="22">
        <f t="shared" ref="Y6:AG6" si="4">IF(Y7="",NA(),Y7)</f>
        <v>134.61000000000001</v>
      </c>
      <c r="Z6" s="22">
        <f t="shared" si="4"/>
        <v>139.12</v>
      </c>
      <c r="AA6" s="22">
        <f t="shared" si="4"/>
        <v>136.80000000000001</v>
      </c>
      <c r="AB6" s="22">
        <f t="shared" si="4"/>
        <v>133.32</v>
      </c>
      <c r="AC6" s="22">
        <f t="shared" si="4"/>
        <v>111.44</v>
      </c>
      <c r="AD6" s="22">
        <f t="shared" si="4"/>
        <v>111.17</v>
      </c>
      <c r="AE6" s="22">
        <f t="shared" si="4"/>
        <v>110.91</v>
      </c>
      <c r="AF6" s="22">
        <f t="shared" si="4"/>
        <v>111.49</v>
      </c>
      <c r="AG6" s="22">
        <f t="shared" si="4"/>
        <v>109.09</v>
      </c>
      <c r="AH6" s="21" t="str">
        <f>IF(AH7="","",IF(AH7="-","【-】","【"&amp;SUBSTITUTE(TEXT(AH7,"#,##0.00"),"-","△")&amp;"】"))</f>
        <v>【108.70】</v>
      </c>
      <c r="AI6" s="21">
        <f>IF(AI7="",NA(),AI7)</f>
        <v>0</v>
      </c>
      <c r="AJ6" s="21">
        <f t="shared" ref="AJ6:AR6" si="5">IF(AJ7="",NA(),AJ7)</f>
        <v>0</v>
      </c>
      <c r="AK6" s="21">
        <f t="shared" si="5"/>
        <v>0</v>
      </c>
      <c r="AL6" s="21">
        <f t="shared" si="5"/>
        <v>0</v>
      </c>
      <c r="AM6" s="21">
        <f t="shared" si="5"/>
        <v>0</v>
      </c>
      <c r="AN6" s="22">
        <f t="shared" si="5"/>
        <v>1.03</v>
      </c>
      <c r="AO6" s="22">
        <f t="shared" si="5"/>
        <v>0.78</v>
      </c>
      <c r="AP6" s="22">
        <f t="shared" si="5"/>
        <v>0.92</v>
      </c>
      <c r="AQ6" s="22">
        <f t="shared" si="5"/>
        <v>0.87</v>
      </c>
      <c r="AR6" s="22">
        <f t="shared" si="5"/>
        <v>0.93</v>
      </c>
      <c r="AS6" s="21" t="str">
        <f>IF(AS7="","",IF(AS7="-","【-】","【"&amp;SUBSTITUTE(TEXT(AS7,"#,##0.00"),"-","△")&amp;"】"))</f>
        <v>【1.34】</v>
      </c>
      <c r="AT6" s="22">
        <f>IF(AT7="",NA(),AT7)</f>
        <v>581.30999999999995</v>
      </c>
      <c r="AU6" s="22">
        <f t="shared" ref="AU6:BC6" si="6">IF(AU7="",NA(),AU7)</f>
        <v>1112.1099999999999</v>
      </c>
      <c r="AV6" s="22">
        <f t="shared" si="6"/>
        <v>861.15</v>
      </c>
      <c r="AW6" s="22">
        <f t="shared" si="6"/>
        <v>767.1</v>
      </c>
      <c r="AX6" s="22">
        <f t="shared" si="6"/>
        <v>975.61</v>
      </c>
      <c r="AY6" s="22">
        <f t="shared" si="6"/>
        <v>349.83</v>
      </c>
      <c r="AZ6" s="22">
        <f t="shared" si="6"/>
        <v>360.86</v>
      </c>
      <c r="BA6" s="22">
        <f t="shared" si="6"/>
        <v>350.79</v>
      </c>
      <c r="BB6" s="22">
        <f t="shared" si="6"/>
        <v>354.57</v>
      </c>
      <c r="BC6" s="22">
        <f t="shared" si="6"/>
        <v>357.74</v>
      </c>
      <c r="BD6" s="21" t="str">
        <f>IF(BD7="","",IF(BD7="-","【-】","【"&amp;SUBSTITUTE(TEXT(BD7,"#,##0.00"),"-","△")&amp;"】"))</f>
        <v>【252.29】</v>
      </c>
      <c r="BE6" s="22">
        <f>IF(BE7="",NA(),BE7)</f>
        <v>9.33</v>
      </c>
      <c r="BF6" s="22">
        <f t="shared" ref="BF6:BN6" si="7">IF(BF7="",NA(),BF7)</f>
        <v>6.13</v>
      </c>
      <c r="BG6" s="22">
        <f t="shared" si="7"/>
        <v>4.5599999999999996</v>
      </c>
      <c r="BH6" s="22">
        <f t="shared" si="7"/>
        <v>3.32</v>
      </c>
      <c r="BI6" s="22">
        <f t="shared" si="7"/>
        <v>2.77</v>
      </c>
      <c r="BJ6" s="22">
        <f t="shared" si="7"/>
        <v>314.87</v>
      </c>
      <c r="BK6" s="22">
        <f t="shared" si="7"/>
        <v>309.27999999999997</v>
      </c>
      <c r="BL6" s="22">
        <f t="shared" si="7"/>
        <v>322.92</v>
      </c>
      <c r="BM6" s="22">
        <f t="shared" si="7"/>
        <v>303.45999999999998</v>
      </c>
      <c r="BN6" s="22">
        <f t="shared" si="7"/>
        <v>307.27999999999997</v>
      </c>
      <c r="BO6" s="21" t="str">
        <f>IF(BO7="","",IF(BO7="-","【-】","【"&amp;SUBSTITUTE(TEXT(BO7,"#,##0.00"),"-","△")&amp;"】"))</f>
        <v>【268.07】</v>
      </c>
      <c r="BP6" s="22">
        <f>IF(BP7="",NA(),BP7)</f>
        <v>110.42</v>
      </c>
      <c r="BQ6" s="22">
        <f t="shared" ref="BQ6:BY6" si="8">IF(BQ7="",NA(),BQ7)</f>
        <v>128.26</v>
      </c>
      <c r="BR6" s="22">
        <f t="shared" si="8"/>
        <v>134.22999999999999</v>
      </c>
      <c r="BS6" s="22">
        <f t="shared" si="8"/>
        <v>130.91</v>
      </c>
      <c r="BT6" s="22">
        <f t="shared" si="8"/>
        <v>127.73</v>
      </c>
      <c r="BU6" s="22">
        <f t="shared" si="8"/>
        <v>103.54</v>
      </c>
      <c r="BV6" s="22">
        <f t="shared" si="8"/>
        <v>103.32</v>
      </c>
      <c r="BW6" s="22">
        <f t="shared" si="8"/>
        <v>100.85</v>
      </c>
      <c r="BX6" s="22">
        <f t="shared" si="8"/>
        <v>103.79</v>
      </c>
      <c r="BY6" s="22">
        <f t="shared" si="8"/>
        <v>98.3</v>
      </c>
      <c r="BZ6" s="21" t="str">
        <f>IF(BZ7="","",IF(BZ7="-","【-】","【"&amp;SUBSTITUTE(TEXT(BZ7,"#,##0.00"),"-","△")&amp;"】"))</f>
        <v>【97.47】</v>
      </c>
      <c r="CA6" s="22">
        <f>IF(CA7="",NA(),CA7)</f>
        <v>96.27</v>
      </c>
      <c r="CB6" s="22">
        <f t="shared" ref="CB6:CJ6" si="9">IF(CB7="",NA(),CB7)</f>
        <v>99.1</v>
      </c>
      <c r="CC6" s="22">
        <f t="shared" si="9"/>
        <v>98.48</v>
      </c>
      <c r="CD6" s="22">
        <f t="shared" si="9"/>
        <v>100.97</v>
      </c>
      <c r="CE6" s="22">
        <f t="shared" si="9"/>
        <v>103.51</v>
      </c>
      <c r="CF6" s="22">
        <f t="shared" si="9"/>
        <v>167.46</v>
      </c>
      <c r="CG6" s="22">
        <f t="shared" si="9"/>
        <v>168.56</v>
      </c>
      <c r="CH6" s="22">
        <f t="shared" si="9"/>
        <v>167.1</v>
      </c>
      <c r="CI6" s="22">
        <f t="shared" si="9"/>
        <v>167.86</v>
      </c>
      <c r="CJ6" s="22">
        <f t="shared" si="9"/>
        <v>173.68</v>
      </c>
      <c r="CK6" s="21" t="str">
        <f>IF(CK7="","",IF(CK7="-","【-】","【"&amp;SUBSTITUTE(TEXT(CK7,"#,##0.00"),"-","△")&amp;"】"))</f>
        <v>【174.75】</v>
      </c>
      <c r="CL6" s="22">
        <f>IF(CL7="",NA(),CL7)</f>
        <v>55.22</v>
      </c>
      <c r="CM6" s="22">
        <f t="shared" ref="CM6:CU6" si="10">IF(CM7="",NA(),CM7)</f>
        <v>53.76</v>
      </c>
      <c r="CN6" s="22">
        <f t="shared" si="10"/>
        <v>54.84</v>
      </c>
      <c r="CO6" s="22">
        <f t="shared" si="10"/>
        <v>55.09</v>
      </c>
      <c r="CP6" s="22">
        <f t="shared" si="10"/>
        <v>54.53</v>
      </c>
      <c r="CQ6" s="22">
        <f t="shared" si="10"/>
        <v>59.46</v>
      </c>
      <c r="CR6" s="22">
        <f t="shared" si="10"/>
        <v>59.51</v>
      </c>
      <c r="CS6" s="22">
        <f t="shared" si="10"/>
        <v>59.91</v>
      </c>
      <c r="CT6" s="22">
        <f t="shared" si="10"/>
        <v>59.4</v>
      </c>
      <c r="CU6" s="22">
        <f t="shared" si="10"/>
        <v>59.24</v>
      </c>
      <c r="CV6" s="21" t="str">
        <f>IF(CV7="","",IF(CV7="-","【-】","【"&amp;SUBSTITUTE(TEXT(CV7,"#,##0.00"),"-","△")&amp;"】"))</f>
        <v>【59.97】</v>
      </c>
      <c r="CW6" s="22">
        <f>IF(CW7="",NA(),CW7)</f>
        <v>87.8</v>
      </c>
      <c r="CX6" s="22">
        <f t="shared" ref="CX6:DF6" si="11">IF(CX7="",NA(),CX7)</f>
        <v>89.13</v>
      </c>
      <c r="CY6" s="22">
        <f t="shared" si="11"/>
        <v>89.25</v>
      </c>
      <c r="CZ6" s="22">
        <f t="shared" si="11"/>
        <v>87.88</v>
      </c>
      <c r="DA6" s="22">
        <f t="shared" si="11"/>
        <v>88.3</v>
      </c>
      <c r="DB6" s="22">
        <f t="shared" si="11"/>
        <v>87.41</v>
      </c>
      <c r="DC6" s="22">
        <f t="shared" si="11"/>
        <v>87.08</v>
      </c>
      <c r="DD6" s="22">
        <f t="shared" si="11"/>
        <v>87.26</v>
      </c>
      <c r="DE6" s="22">
        <f t="shared" si="11"/>
        <v>87.57</v>
      </c>
      <c r="DF6" s="22">
        <f t="shared" si="11"/>
        <v>87.26</v>
      </c>
      <c r="DG6" s="21" t="str">
        <f>IF(DG7="","",IF(DG7="-","【-】","【"&amp;SUBSTITUTE(TEXT(DG7,"#,##0.00"),"-","△")&amp;"】"))</f>
        <v>【89.76】</v>
      </c>
      <c r="DH6" s="22">
        <f>IF(DH7="",NA(),DH7)</f>
        <v>50.16</v>
      </c>
      <c r="DI6" s="22">
        <f t="shared" ref="DI6:DQ6" si="12">IF(DI7="",NA(),DI7)</f>
        <v>51</v>
      </c>
      <c r="DJ6" s="22">
        <f t="shared" si="12"/>
        <v>51.44</v>
      </c>
      <c r="DK6" s="22">
        <f t="shared" si="12"/>
        <v>51.37</v>
      </c>
      <c r="DL6" s="22">
        <f t="shared" si="12"/>
        <v>51.89</v>
      </c>
      <c r="DM6" s="22">
        <f t="shared" si="12"/>
        <v>47.62</v>
      </c>
      <c r="DN6" s="22">
        <f t="shared" si="12"/>
        <v>48.55</v>
      </c>
      <c r="DO6" s="22">
        <f t="shared" si="12"/>
        <v>49.2</v>
      </c>
      <c r="DP6" s="22">
        <f t="shared" si="12"/>
        <v>50.01</v>
      </c>
      <c r="DQ6" s="22">
        <f t="shared" si="12"/>
        <v>50.99</v>
      </c>
      <c r="DR6" s="21" t="str">
        <f>IF(DR7="","",IF(DR7="-","【-】","【"&amp;SUBSTITUTE(TEXT(DR7,"#,##0.00"),"-","△")&amp;"】"))</f>
        <v>【51.51】</v>
      </c>
      <c r="DS6" s="22">
        <f>IF(DS7="",NA(),DS7)</f>
        <v>6.19</v>
      </c>
      <c r="DT6" s="22">
        <f t="shared" ref="DT6:EB6" si="13">IF(DT7="",NA(),DT7)</f>
        <v>9.2799999999999994</v>
      </c>
      <c r="DU6" s="22">
        <f t="shared" si="13"/>
        <v>10.58</v>
      </c>
      <c r="DV6" s="22">
        <f t="shared" si="13"/>
        <v>8.92</v>
      </c>
      <c r="DW6" s="22">
        <f t="shared" si="13"/>
        <v>11.87</v>
      </c>
      <c r="DX6" s="22">
        <f t="shared" si="13"/>
        <v>16.27</v>
      </c>
      <c r="DY6" s="22">
        <f t="shared" si="13"/>
        <v>17.11</v>
      </c>
      <c r="DZ6" s="22">
        <f t="shared" si="13"/>
        <v>18.329999999999998</v>
      </c>
      <c r="EA6" s="22">
        <f t="shared" si="13"/>
        <v>20.27</v>
      </c>
      <c r="EB6" s="22">
        <f t="shared" si="13"/>
        <v>21.69</v>
      </c>
      <c r="EC6" s="21" t="str">
        <f>IF(EC7="","",IF(EC7="-","【-】","【"&amp;SUBSTITUTE(TEXT(EC7,"#,##0.00"),"-","△")&amp;"】"))</f>
        <v>【23.75】</v>
      </c>
      <c r="ED6" s="22">
        <f>IF(ED7="",NA(),ED7)</f>
        <v>0.7</v>
      </c>
      <c r="EE6" s="22">
        <f t="shared" ref="EE6:EM6" si="14">IF(EE7="",NA(),EE7)</f>
        <v>0.61</v>
      </c>
      <c r="EF6" s="22">
        <f t="shared" si="14"/>
        <v>0.48</v>
      </c>
      <c r="EG6" s="22">
        <f t="shared" si="14"/>
        <v>0.22</v>
      </c>
      <c r="EH6" s="22">
        <f t="shared" si="14"/>
        <v>0.26</v>
      </c>
      <c r="EI6" s="22">
        <f t="shared" si="14"/>
        <v>0.63</v>
      </c>
      <c r="EJ6" s="22">
        <f t="shared" si="14"/>
        <v>0.63</v>
      </c>
      <c r="EK6" s="22">
        <f t="shared" si="14"/>
        <v>0.6</v>
      </c>
      <c r="EL6" s="22">
        <f t="shared" si="14"/>
        <v>0.56000000000000005</v>
      </c>
      <c r="EM6" s="22">
        <f t="shared" si="14"/>
        <v>0.6</v>
      </c>
      <c r="EN6" s="21" t="str">
        <f>IF(EN7="","",IF(EN7="-","【-】","【"&amp;SUBSTITUTE(TEXT(EN7,"#,##0.00"),"-","△")&amp;"】"))</f>
        <v>【0.67】</v>
      </c>
    </row>
    <row r="7" spans="1:144" s="23" customFormat="1" x14ac:dyDescent="0.15">
      <c r="A7" s="15"/>
      <c r="B7" s="24">
        <v>2022</v>
      </c>
      <c r="C7" s="24">
        <v>192104</v>
      </c>
      <c r="D7" s="24">
        <v>46</v>
      </c>
      <c r="E7" s="24">
        <v>1</v>
      </c>
      <c r="F7" s="24">
        <v>0</v>
      </c>
      <c r="G7" s="24">
        <v>1</v>
      </c>
      <c r="H7" s="24" t="s">
        <v>93</v>
      </c>
      <c r="I7" s="24" t="s">
        <v>94</v>
      </c>
      <c r="J7" s="24" t="s">
        <v>95</v>
      </c>
      <c r="K7" s="24" t="s">
        <v>96</v>
      </c>
      <c r="L7" s="24" t="s">
        <v>97</v>
      </c>
      <c r="M7" s="24" t="s">
        <v>98</v>
      </c>
      <c r="N7" s="25" t="s">
        <v>99</v>
      </c>
      <c r="O7" s="25">
        <v>98.15</v>
      </c>
      <c r="P7" s="25">
        <v>98.93</v>
      </c>
      <c r="Q7" s="25">
        <v>2431</v>
      </c>
      <c r="R7" s="25">
        <v>76598</v>
      </c>
      <c r="S7" s="25">
        <v>71.95</v>
      </c>
      <c r="T7" s="25">
        <v>1064.5999999999999</v>
      </c>
      <c r="U7" s="25">
        <v>56274</v>
      </c>
      <c r="V7" s="25">
        <v>25.33</v>
      </c>
      <c r="W7" s="25">
        <v>2221.63</v>
      </c>
      <c r="X7" s="25">
        <v>118.58</v>
      </c>
      <c r="Y7" s="25">
        <v>134.61000000000001</v>
      </c>
      <c r="Z7" s="25">
        <v>139.12</v>
      </c>
      <c r="AA7" s="25">
        <v>136.80000000000001</v>
      </c>
      <c r="AB7" s="25">
        <v>133.32</v>
      </c>
      <c r="AC7" s="25">
        <v>111.44</v>
      </c>
      <c r="AD7" s="25">
        <v>111.17</v>
      </c>
      <c r="AE7" s="25">
        <v>110.91</v>
      </c>
      <c r="AF7" s="25">
        <v>111.49</v>
      </c>
      <c r="AG7" s="25">
        <v>109.09</v>
      </c>
      <c r="AH7" s="25">
        <v>108.7</v>
      </c>
      <c r="AI7" s="25">
        <v>0</v>
      </c>
      <c r="AJ7" s="25">
        <v>0</v>
      </c>
      <c r="AK7" s="25">
        <v>0</v>
      </c>
      <c r="AL7" s="25">
        <v>0</v>
      </c>
      <c r="AM7" s="25">
        <v>0</v>
      </c>
      <c r="AN7" s="25">
        <v>1.03</v>
      </c>
      <c r="AO7" s="25">
        <v>0.78</v>
      </c>
      <c r="AP7" s="25">
        <v>0.92</v>
      </c>
      <c r="AQ7" s="25">
        <v>0.87</v>
      </c>
      <c r="AR7" s="25">
        <v>0.93</v>
      </c>
      <c r="AS7" s="25">
        <v>1.34</v>
      </c>
      <c r="AT7" s="25">
        <v>581.30999999999995</v>
      </c>
      <c r="AU7" s="25">
        <v>1112.1099999999999</v>
      </c>
      <c r="AV7" s="25">
        <v>861.15</v>
      </c>
      <c r="AW7" s="25">
        <v>767.1</v>
      </c>
      <c r="AX7" s="25">
        <v>975.61</v>
      </c>
      <c r="AY7" s="25">
        <v>349.83</v>
      </c>
      <c r="AZ7" s="25">
        <v>360.86</v>
      </c>
      <c r="BA7" s="25">
        <v>350.79</v>
      </c>
      <c r="BB7" s="25">
        <v>354.57</v>
      </c>
      <c r="BC7" s="25">
        <v>357.74</v>
      </c>
      <c r="BD7" s="25">
        <v>252.29</v>
      </c>
      <c r="BE7" s="25">
        <v>9.33</v>
      </c>
      <c r="BF7" s="25">
        <v>6.13</v>
      </c>
      <c r="BG7" s="25">
        <v>4.5599999999999996</v>
      </c>
      <c r="BH7" s="25">
        <v>3.32</v>
      </c>
      <c r="BI7" s="25">
        <v>2.77</v>
      </c>
      <c r="BJ7" s="25">
        <v>314.87</v>
      </c>
      <c r="BK7" s="25">
        <v>309.27999999999997</v>
      </c>
      <c r="BL7" s="25">
        <v>322.92</v>
      </c>
      <c r="BM7" s="25">
        <v>303.45999999999998</v>
      </c>
      <c r="BN7" s="25">
        <v>307.27999999999997</v>
      </c>
      <c r="BO7" s="25">
        <v>268.07</v>
      </c>
      <c r="BP7" s="25">
        <v>110.42</v>
      </c>
      <c r="BQ7" s="25">
        <v>128.26</v>
      </c>
      <c r="BR7" s="25">
        <v>134.22999999999999</v>
      </c>
      <c r="BS7" s="25">
        <v>130.91</v>
      </c>
      <c r="BT7" s="25">
        <v>127.73</v>
      </c>
      <c r="BU7" s="25">
        <v>103.54</v>
      </c>
      <c r="BV7" s="25">
        <v>103.32</v>
      </c>
      <c r="BW7" s="25">
        <v>100.85</v>
      </c>
      <c r="BX7" s="25">
        <v>103.79</v>
      </c>
      <c r="BY7" s="25">
        <v>98.3</v>
      </c>
      <c r="BZ7" s="25">
        <v>97.47</v>
      </c>
      <c r="CA7" s="25">
        <v>96.27</v>
      </c>
      <c r="CB7" s="25">
        <v>99.1</v>
      </c>
      <c r="CC7" s="25">
        <v>98.48</v>
      </c>
      <c r="CD7" s="25">
        <v>100.97</v>
      </c>
      <c r="CE7" s="25">
        <v>103.51</v>
      </c>
      <c r="CF7" s="25">
        <v>167.46</v>
      </c>
      <c r="CG7" s="25">
        <v>168.56</v>
      </c>
      <c r="CH7" s="25">
        <v>167.1</v>
      </c>
      <c r="CI7" s="25">
        <v>167.86</v>
      </c>
      <c r="CJ7" s="25">
        <v>173.68</v>
      </c>
      <c r="CK7" s="25">
        <v>174.75</v>
      </c>
      <c r="CL7" s="25">
        <v>55.22</v>
      </c>
      <c r="CM7" s="25">
        <v>53.76</v>
      </c>
      <c r="CN7" s="25">
        <v>54.84</v>
      </c>
      <c r="CO7" s="25">
        <v>55.09</v>
      </c>
      <c r="CP7" s="25">
        <v>54.53</v>
      </c>
      <c r="CQ7" s="25">
        <v>59.46</v>
      </c>
      <c r="CR7" s="25">
        <v>59.51</v>
      </c>
      <c r="CS7" s="25">
        <v>59.91</v>
      </c>
      <c r="CT7" s="25">
        <v>59.4</v>
      </c>
      <c r="CU7" s="25">
        <v>59.24</v>
      </c>
      <c r="CV7" s="25">
        <v>59.97</v>
      </c>
      <c r="CW7" s="25">
        <v>87.8</v>
      </c>
      <c r="CX7" s="25">
        <v>89.13</v>
      </c>
      <c r="CY7" s="25">
        <v>89.25</v>
      </c>
      <c r="CZ7" s="25">
        <v>87.88</v>
      </c>
      <c r="DA7" s="25">
        <v>88.3</v>
      </c>
      <c r="DB7" s="25">
        <v>87.41</v>
      </c>
      <c r="DC7" s="25">
        <v>87.08</v>
      </c>
      <c r="DD7" s="25">
        <v>87.26</v>
      </c>
      <c r="DE7" s="25">
        <v>87.57</v>
      </c>
      <c r="DF7" s="25">
        <v>87.26</v>
      </c>
      <c r="DG7" s="25">
        <v>89.76</v>
      </c>
      <c r="DH7" s="25">
        <v>50.16</v>
      </c>
      <c r="DI7" s="25">
        <v>51</v>
      </c>
      <c r="DJ7" s="25">
        <v>51.44</v>
      </c>
      <c r="DK7" s="25">
        <v>51.37</v>
      </c>
      <c r="DL7" s="25">
        <v>51.89</v>
      </c>
      <c r="DM7" s="25">
        <v>47.62</v>
      </c>
      <c r="DN7" s="25">
        <v>48.55</v>
      </c>
      <c r="DO7" s="25">
        <v>49.2</v>
      </c>
      <c r="DP7" s="25">
        <v>50.01</v>
      </c>
      <c r="DQ7" s="25">
        <v>50.99</v>
      </c>
      <c r="DR7" s="25">
        <v>51.51</v>
      </c>
      <c r="DS7" s="25">
        <v>6.19</v>
      </c>
      <c r="DT7" s="25">
        <v>9.2799999999999994</v>
      </c>
      <c r="DU7" s="25">
        <v>10.58</v>
      </c>
      <c r="DV7" s="25">
        <v>8.92</v>
      </c>
      <c r="DW7" s="25">
        <v>11.87</v>
      </c>
      <c r="DX7" s="25">
        <v>16.27</v>
      </c>
      <c r="DY7" s="25">
        <v>17.11</v>
      </c>
      <c r="DZ7" s="25">
        <v>18.329999999999998</v>
      </c>
      <c r="EA7" s="25">
        <v>20.27</v>
      </c>
      <c r="EB7" s="25">
        <v>21.69</v>
      </c>
      <c r="EC7" s="25">
        <v>23.75</v>
      </c>
      <c r="ED7" s="25">
        <v>0.7</v>
      </c>
      <c r="EE7" s="25">
        <v>0.61</v>
      </c>
      <c r="EF7" s="25">
        <v>0.48</v>
      </c>
      <c r="EG7" s="25">
        <v>0.22</v>
      </c>
      <c r="EH7" s="25">
        <v>0.26</v>
      </c>
      <c r="EI7" s="25">
        <v>0.63</v>
      </c>
      <c r="EJ7" s="25">
        <v>0.63</v>
      </c>
      <c r="EK7" s="25">
        <v>0.6</v>
      </c>
      <c r="EL7" s="25">
        <v>0.56000000000000005</v>
      </c>
      <c r="EM7" s="25">
        <v>0.6</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藤井亮一</cp:lastModifiedBy>
  <cp:lastPrinted>2024-02-03T06:39:33Z</cp:lastPrinted>
  <dcterms:created xsi:type="dcterms:W3CDTF">2023-12-05T00:53:37Z</dcterms:created>
  <dcterms:modified xsi:type="dcterms:W3CDTF">2024-02-03T06:39:38Z</dcterms:modified>
  <cp:category/>
</cp:coreProperties>
</file>