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6"/>
  <workbookPr/>
  <mc:AlternateContent xmlns:mc="http://schemas.openxmlformats.org/markup-compatibility/2006">
    <mc:Choice Requires="x15">
      <x15ac:absPath xmlns:x15ac="http://schemas.microsoft.com/office/spreadsheetml/2010/11/ac" url="\\Office\fsv\24上下水道局\01上下水道総務\01総務担当\06各種統計・調査\01.経営比較分析表\経営比較分析表R5（4年度決算）\03.北杜市→市町村課\"/>
    </mc:Choice>
  </mc:AlternateContent>
  <xr:revisionPtr revIDLastSave="0" documentId="13_ncr:1_{37B4C12A-DDC9-4AEC-9882-D8625F731E75}" xr6:coauthVersionLast="36" xr6:coauthVersionMax="47" xr10:uidLastSave="{00000000-0000-0000-0000-000000000000}"/>
  <workbookProtection workbookAlgorithmName="SHA-512" workbookHashValue="f+06mL/KVGNR+HKgBsga2ys/pgYA3RC2sCvGXY82EE0FjlV/zpOFFeslLRja0QKfSD2IT2jLKwH6rSLa2ubiKg==" workbookSaltValue="8UGKPM2iEYUrNG5IQRhjNw==" workbookSpinCount="100000" lockStructure="1"/>
  <bookViews>
    <workbookView xWindow="-108" yWindow="-108" windowWidth="23256" windowHeight="12456"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BB10" i="4" s="1"/>
  <c r="W6" i="5"/>
  <c r="AT10" i="4" s="1"/>
  <c r="V6" i="5"/>
  <c r="AL10" i="4" s="1"/>
  <c r="U6" i="5"/>
  <c r="BB8" i="4" s="1"/>
  <c r="T6" i="5"/>
  <c r="AT8" i="4" s="1"/>
  <c r="S6" i="5"/>
  <c r="AL8" i="4" s="1"/>
  <c r="R6" i="5"/>
  <c r="Q6" i="5"/>
  <c r="P6" i="5"/>
  <c r="P10" i="4" s="1"/>
  <c r="O6" i="5"/>
  <c r="I10" i="4" s="1"/>
  <c r="N6" i="5"/>
  <c r="M6" i="5"/>
  <c r="AD8" i="4" s="1"/>
  <c r="L6" i="5"/>
  <c r="K6" i="5"/>
  <c r="P8" i="4" s="1"/>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H85" i="4"/>
  <c r="G85" i="4"/>
  <c r="AD10" i="4"/>
  <c r="W10" i="4"/>
  <c r="B10" i="4"/>
  <c r="W8" i="4"/>
  <c r="I8" i="4"/>
  <c r="B8" i="4"/>
</calcChain>
</file>

<file path=xl/sharedStrings.xml><?xml version="1.0" encoding="utf-8"?>
<sst xmlns="http://schemas.openxmlformats.org/spreadsheetml/2006/main" count="289" uniqueCount="116">
  <si>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</si>
  <si>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</si>
  <si>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</si>
  <si>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</si>
  <si>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</si>
  <si>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</si>
  <si>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</si>
  <si>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</si>
  <si>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</si>
  <si>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</si>
  <si>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</si>
  <si>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</si>
  <si>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</si>
  <si>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</si>
  <si>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</si>
  <si>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</si>
  <si>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</si>
  <si>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</si>
  <si>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</si>
  <si>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</si>
  <si>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</si>
  <si>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</si>
  <si>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</si>
  <si>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</si>
  <si>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</si>
  <si>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</si>
  <si>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</si>
  <si>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</si>
  <si>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</si>
  <si>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</si>
  <si>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</si>
  <si>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</si>
  <si>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</si>
  <si>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</si>
  <si>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</si>
  <si>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</si>
  <si>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</si>
  <si>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</si>
  <si>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</si>
  <si>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</si>
  <si>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</si>
  <si>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</si>
  <si>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</si>
  <si>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</si>
  <si>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</si>
  <si>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</si>
  <si>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</si>
  <si>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</si>
  <si>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</si>
  <si>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</si>
  <si>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</si>
  <si>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</si>
  <si>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</si>
  <si>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</si>
  <si>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</si>
  <si>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</si>
  <si>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</si>
  <si>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</si>
  <si>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</si>
  <si>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</si>
  <si>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</si>
  <si>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</si>
  <si>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</si>
  <si>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</si>
  <si>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</si>
  <si>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</si>
  <si>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</si>
  <si>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</si>
  <si>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</si>
  <si>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</si>
  <si>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</si>
  <si>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</si>
  <si>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</si>
  <si>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</si>
  <si>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</si>
  <si>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</si>
  <si>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</si>
  <si>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</si>
  <si>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</si>
  <si>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</si>
  <si>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</si>
  <si>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</si>
  <si>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</si>
  <si>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</si>
  <si>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</si>
  <si>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</si>
  <si>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</si>
  <si>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</si>
  <si>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</si>
  <si>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</si>
  <si>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</si>
  <si>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</si>
  <si>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</si>
  <si>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</si>
  <si>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</si>
  <si>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</si>
  <si>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北杜市</t>
  </si>
  <si>
    <t>法適用</t>
  </si>
  <si>
    <t>下水道事業</t>
  </si>
  <si>
    <t>特定地域生活排水処理</t>
  </si>
  <si>
    <t>K2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</si>
  <si>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</si>
  <si>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</si>
  <si>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</si>
  <si>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</si>
  <si>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</si>
  <si>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</si>
  <si>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</si>
  <si>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</si>
  <si>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</si>
  <si>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</si>
  <si>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</si>
  <si>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</si>
  <si>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この事業は、市が設置管理している浄化槽整備事業であり、有形固定資産の約50％を償却していることから、徐々に修繕や更新の需要が高まってきている。法定検査・定期清掃時に点検を行い、長寿命化を実施しながら順次更新を行う必要がある。</t>
    <rPh sb="89" eb="93">
      <t>チョウジュミョウカ</t>
    </rPh>
    <rPh sb="94" eb="96">
      <t>ジッシ</t>
    </rPh>
    <rPh sb="100" eb="102">
      <t>ジュンジ</t>
    </rPh>
    <rPh sb="102" eb="104">
      <t>コウシン</t>
    </rPh>
    <rPh sb="105" eb="106">
      <t>オコナ</t>
    </rPh>
    <rPh sb="107" eb="109">
      <t>ヒツヨウ</t>
    </rPh>
    <phoneticPr fontId="4"/>
  </si>
  <si>
    <t>　本市の特定地域生活排水処理事業は、令和2年4月より地方公営企業会計に移行した。平成29年度から組織編成や公金徴収業務の民間委託を行い経営の健全化に努めたが、過疎化により人口減少が進む地区であり、今後も料金収入が減る見込みであることから、経営状況は一層厳しさを増すことが予想される。　　　　　　　　　　　  　
　今後は、施設の長寿命化に取り組むなど、より一層財政収支の適正を図り経営の健全化を図ることが求められる。
　そのため、平成30年度に策定した「北杜市上下水道経営基本計画」を改訂し、財政の健全化を図るとともに、持続可能な事業運営に努める。</t>
    <rPh sb="81" eb="82">
      <t>カ</t>
    </rPh>
    <rPh sb="85" eb="89">
      <t>ジンコウゲンショウ</t>
    </rPh>
    <rPh sb="161" eb="163">
      <t>シセツ</t>
    </rPh>
    <rPh sb="164" eb="168">
      <t>チョウジュミョウカ</t>
    </rPh>
    <rPh sb="242" eb="244">
      <t>カイテイ</t>
    </rPh>
    <phoneticPr fontId="4"/>
  </si>
  <si>
    <r>
      <t>　経常収支比率は、令和3年度よりも下降し78.36％となった。人口の減少による料金収入の低下が顕著であり、収支の見直しを検討する必要がある。
　また、流動比率は令和3年度に比べ改善されたが、類似団体の平均値を大きく下回っている。建設改良費等に充てられた企業債償還額がピークを迎えており、令和9年度以降に流動負債は減少していく傾向である。
　今後は、施設の長寿命化に努める必要があり、更新工事の抑制をしつつ、企業債残高に注視する必要がある。
　施設利用率が類似団体平均よりも低く、今後は、過疎化による人口の減少により一人当たりから発生する下水量も減少するため、施設の遊休化はより進行することが予想される。</t>
    </r>
    <r>
      <rPr>
        <sz val="14"/>
        <color theme="1"/>
        <rFont val="ＭＳ ゴシック"/>
        <family val="3"/>
        <charset val="128"/>
      </rPr>
      <t xml:space="preserve">
</t>
    </r>
    <r>
      <rPr>
        <sz val="11"/>
        <color theme="1"/>
        <rFont val="ＭＳ ゴシック"/>
        <family val="3"/>
        <charset val="128"/>
      </rPr>
      <t>　累積欠損金の発生要因は、一般会計からの繰入金が減少したためで、解消に向けた方針として、翌年度以降の下水道事業会計（特環・農集・特排）への繰入金のバランスと収支構造の改善を行う。</t>
    </r>
    <rPh sb="9" eb="11">
      <t>レイワ</t>
    </rPh>
    <rPh sb="12" eb="14">
      <t>ネンド</t>
    </rPh>
    <rPh sb="17" eb="19">
      <t>カコウ</t>
    </rPh>
    <rPh sb="34" eb="36">
      <t>ゲンショウ</t>
    </rPh>
    <rPh sb="39" eb="43">
      <t>リョウキンシュウニュウ</t>
    </rPh>
    <rPh sb="44" eb="46">
      <t>テイカ</t>
    </rPh>
    <rPh sb="47" eb="49">
      <t>ケンチョ</t>
    </rPh>
    <rPh sb="53" eb="55">
      <t>シュウシ</t>
    </rPh>
    <rPh sb="56" eb="58">
      <t>ミナオ</t>
    </rPh>
    <rPh sb="80" eb="82">
      <t>レイワ</t>
    </rPh>
    <rPh sb="83" eb="85">
      <t>ネンド</t>
    </rPh>
    <rPh sb="86" eb="87">
      <t>クラ</t>
    </rPh>
    <rPh sb="88" eb="90">
      <t>カイゼン</t>
    </rPh>
    <rPh sb="185" eb="187">
      <t>ヒツヨウ</t>
    </rPh>
    <rPh sb="196" eb="198">
      <t>ヨクセイ</t>
    </rPh>
    <rPh sb="243" eb="246">
      <t>カソカ</t>
    </rPh>
    <rPh sb="315" eb="319">
      <t>イッパンカイケイ</t>
    </rPh>
    <rPh sb="346" eb="351">
      <t>ヨクネンドイコウ</t>
    </rPh>
    <rPh sb="352" eb="359">
      <t>ゲスイドウジギョウカイケイ</t>
    </rPh>
    <rPh sb="360" eb="362">
      <t>トッカン</t>
    </rPh>
    <rPh sb="363" eb="365">
      <t>ノウシュウ</t>
    </rPh>
    <rPh sb="366" eb="368">
      <t>トクハイ</t>
    </rPh>
    <rPh sb="380" eb="382">
      <t>シュウシ</t>
    </rPh>
    <rPh sb="382" eb="384">
      <t>コウゾウ</t>
    </rPh>
    <rPh sb="385" eb="387">
      <t>カイゼン</t>
    </rPh>
    <rPh sb="388" eb="389">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</si>
</sst>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4"/>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329-488C-9084-22EC194B39C8}"/>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1329-488C-9084-22EC194B39C8}"/>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43.75</c:v>
                </c:pt>
                <c:pt idx="3">
                  <c:v>43.75</c:v>
                </c:pt>
                <c:pt idx="4">
                  <c:v>38.39</c:v>
                </c:pt>
              </c:numCache>
            </c:numRef>
          </c:val>
          <c:extLst>
            <c:ext xmlns:c16="http://schemas.microsoft.com/office/drawing/2014/chart" uri="{C3380CC4-5D6E-409C-BE32-E72D297353CC}">
              <c16:uniqueId val="{00000000-09BF-41B9-997E-EAB60E615284}"/>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58.19</c:v>
                </c:pt>
                <c:pt idx="3">
                  <c:v>56.52</c:v>
                </c:pt>
                <c:pt idx="4">
                  <c:v>88.45</c:v>
                </c:pt>
              </c:numCache>
            </c:numRef>
          </c:val>
          <c:smooth val="0"/>
          <c:extLst>
            <c:ext xmlns:c16="http://schemas.microsoft.com/office/drawing/2014/chart" uri="{C3380CC4-5D6E-409C-BE32-E72D297353CC}">
              <c16:uniqueId val="{00000001-09BF-41B9-997E-EAB60E615284}"/>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92.67</c:v>
                </c:pt>
                <c:pt idx="3">
                  <c:v>91.71</c:v>
                </c:pt>
                <c:pt idx="4">
                  <c:v>92.67</c:v>
                </c:pt>
              </c:numCache>
            </c:numRef>
          </c:val>
          <c:extLst>
            <c:ext xmlns:c16="http://schemas.microsoft.com/office/drawing/2014/chart" uri="{C3380CC4-5D6E-409C-BE32-E72D297353CC}">
              <c16:uniqueId val="{00000000-28C8-480D-AE01-2FC1F9C3BA29}"/>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87.8</c:v>
                </c:pt>
                <c:pt idx="3">
                  <c:v>88.43</c:v>
                </c:pt>
                <c:pt idx="4">
                  <c:v>90.34</c:v>
                </c:pt>
              </c:numCache>
            </c:numRef>
          </c:val>
          <c:smooth val="0"/>
          <c:extLst>
            <c:ext xmlns:c16="http://schemas.microsoft.com/office/drawing/2014/chart" uri="{C3380CC4-5D6E-409C-BE32-E72D297353CC}">
              <c16:uniqueId val="{00000001-28C8-480D-AE01-2FC1F9C3BA29}"/>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98.74</c:v>
                </c:pt>
                <c:pt idx="3">
                  <c:v>107.28</c:v>
                </c:pt>
                <c:pt idx="4">
                  <c:v>78.36</c:v>
                </c:pt>
              </c:numCache>
            </c:numRef>
          </c:val>
          <c:extLst>
            <c:ext xmlns:c16="http://schemas.microsoft.com/office/drawing/2014/chart" uri="{C3380CC4-5D6E-409C-BE32-E72D297353CC}">
              <c16:uniqueId val="{00000000-4BFA-41D1-A49B-5AE3FE985444}"/>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99.03</c:v>
                </c:pt>
                <c:pt idx="3">
                  <c:v>100.41</c:v>
                </c:pt>
                <c:pt idx="4">
                  <c:v>100.17</c:v>
                </c:pt>
              </c:numCache>
            </c:numRef>
          </c:val>
          <c:smooth val="0"/>
          <c:extLst>
            <c:ext xmlns:c16="http://schemas.microsoft.com/office/drawing/2014/chart" uri="{C3380CC4-5D6E-409C-BE32-E72D297353CC}">
              <c16:uniqueId val="{00000001-4BFA-41D1-A49B-5AE3FE985444}"/>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43.75</c:v>
                </c:pt>
                <c:pt idx="3">
                  <c:v>46.99</c:v>
                </c:pt>
                <c:pt idx="4">
                  <c:v>50.23</c:v>
                </c:pt>
              </c:numCache>
            </c:numRef>
          </c:val>
          <c:extLst>
            <c:ext xmlns:c16="http://schemas.microsoft.com/office/drawing/2014/chart" uri="{C3380CC4-5D6E-409C-BE32-E72D297353CC}">
              <c16:uniqueId val="{00000000-CA5D-4EE0-AFF5-A0CAEC5018A0}"/>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15.74</c:v>
                </c:pt>
                <c:pt idx="3">
                  <c:v>21.02</c:v>
                </c:pt>
                <c:pt idx="4">
                  <c:v>24.31</c:v>
                </c:pt>
              </c:numCache>
            </c:numRef>
          </c:val>
          <c:smooth val="0"/>
          <c:extLst>
            <c:ext xmlns:c16="http://schemas.microsoft.com/office/drawing/2014/chart" uri="{C3380CC4-5D6E-409C-BE32-E72D297353CC}">
              <c16:uniqueId val="{00000001-CA5D-4EE0-AFF5-A0CAEC5018A0}"/>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A17-461A-9F6D-273E9AB1415C}"/>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9A17-461A-9F6D-273E9AB1415C}"/>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5.2</c:v>
                </c:pt>
                <c:pt idx="3" formatCode="#,##0.00;&quot;△&quot;#,##0.00">
                  <c:v>0</c:v>
                </c:pt>
                <c:pt idx="4">
                  <c:v>75.25</c:v>
                </c:pt>
              </c:numCache>
            </c:numRef>
          </c:val>
          <c:extLst>
            <c:ext xmlns:c16="http://schemas.microsoft.com/office/drawing/2014/chart" uri="{C3380CC4-5D6E-409C-BE32-E72D297353CC}">
              <c16:uniqueId val="{00000000-6ADC-4AF8-9FB4-BF3DADBF3F0F}"/>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74.239999999999995</c:v>
                </c:pt>
                <c:pt idx="3">
                  <c:v>83.92</c:v>
                </c:pt>
                <c:pt idx="4">
                  <c:v>89.31</c:v>
                </c:pt>
              </c:numCache>
            </c:numRef>
          </c:val>
          <c:smooth val="0"/>
          <c:extLst>
            <c:ext xmlns:c16="http://schemas.microsoft.com/office/drawing/2014/chart" uri="{C3380CC4-5D6E-409C-BE32-E72D297353CC}">
              <c16:uniqueId val="{00000001-6ADC-4AF8-9FB4-BF3DADBF3F0F}"/>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20.16</c:v>
                </c:pt>
                <c:pt idx="3">
                  <c:v>76.8</c:v>
                </c:pt>
                <c:pt idx="4">
                  <c:v>107.16</c:v>
                </c:pt>
              </c:numCache>
            </c:numRef>
          </c:val>
          <c:extLst>
            <c:ext xmlns:c16="http://schemas.microsoft.com/office/drawing/2014/chart" uri="{C3380CC4-5D6E-409C-BE32-E72D297353CC}">
              <c16:uniqueId val="{00000000-DD86-46F0-B430-477164B7DF0F}"/>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100.47</c:v>
                </c:pt>
                <c:pt idx="3">
                  <c:v>122.71</c:v>
                </c:pt>
                <c:pt idx="4">
                  <c:v>138.19999999999999</c:v>
                </c:pt>
              </c:numCache>
            </c:numRef>
          </c:val>
          <c:smooth val="0"/>
          <c:extLst>
            <c:ext xmlns:c16="http://schemas.microsoft.com/office/drawing/2014/chart" uri="{C3380CC4-5D6E-409C-BE32-E72D297353CC}">
              <c16:uniqueId val="{00000001-DD86-46F0-B430-477164B7DF0F}"/>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4D07-4364-BF58-E482AFDB7794}"/>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294.27</c:v>
                </c:pt>
                <c:pt idx="3">
                  <c:v>294.08999999999997</c:v>
                </c:pt>
                <c:pt idx="4">
                  <c:v>294.08999999999997</c:v>
                </c:pt>
              </c:numCache>
            </c:numRef>
          </c:val>
          <c:smooth val="0"/>
          <c:extLst>
            <c:ext xmlns:c16="http://schemas.microsoft.com/office/drawing/2014/chart" uri="{C3380CC4-5D6E-409C-BE32-E72D297353CC}">
              <c16:uniqueId val="{00000001-4D07-4364-BF58-E482AFDB7794}"/>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58.19</c:v>
                </c:pt>
                <c:pt idx="3">
                  <c:v>55.48</c:v>
                </c:pt>
                <c:pt idx="4">
                  <c:v>47.36</c:v>
                </c:pt>
              </c:numCache>
            </c:numRef>
          </c:val>
          <c:extLst>
            <c:ext xmlns:c16="http://schemas.microsoft.com/office/drawing/2014/chart" uri="{C3380CC4-5D6E-409C-BE32-E72D297353CC}">
              <c16:uniqueId val="{00000000-B75F-4ABB-84F4-EF2368F9B1AA}"/>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60.59</c:v>
                </c:pt>
                <c:pt idx="3">
                  <c:v>60</c:v>
                </c:pt>
                <c:pt idx="4">
                  <c:v>59.01</c:v>
                </c:pt>
              </c:numCache>
            </c:numRef>
          </c:val>
          <c:smooth val="0"/>
          <c:extLst>
            <c:ext xmlns:c16="http://schemas.microsoft.com/office/drawing/2014/chart" uri="{C3380CC4-5D6E-409C-BE32-E72D297353CC}">
              <c16:uniqueId val="{00000001-B75F-4ABB-84F4-EF2368F9B1AA}"/>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195.95</c:v>
                </c:pt>
                <c:pt idx="3">
                  <c:v>214.41</c:v>
                </c:pt>
                <c:pt idx="4">
                  <c:v>234.88</c:v>
                </c:pt>
              </c:numCache>
            </c:numRef>
          </c:val>
          <c:extLst>
            <c:ext xmlns:c16="http://schemas.microsoft.com/office/drawing/2014/chart" uri="{C3380CC4-5D6E-409C-BE32-E72D297353CC}">
              <c16:uniqueId val="{00000000-22D2-4AD8-AE52-5D7FAA987CD3}"/>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280.23</c:v>
                </c:pt>
                <c:pt idx="3">
                  <c:v>282.70999999999998</c:v>
                </c:pt>
                <c:pt idx="4">
                  <c:v>291.82</c:v>
                </c:pt>
              </c:numCache>
            </c:numRef>
          </c:val>
          <c:smooth val="0"/>
          <c:extLst>
            <c:ext xmlns:c16="http://schemas.microsoft.com/office/drawing/2014/chart" uri="{C3380CC4-5D6E-409C-BE32-E72D297353CC}">
              <c16:uniqueId val="{00000001-22D2-4AD8-AE52-5D7FAA987CD3}"/>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【100.42】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【82.66】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【140.15】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【307.39】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【86.02】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【294.83】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Z11" zoomScaleNormal="100" workbookViewId="0">
      <selection activeCell="BH36" sqref="BH36"/>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2">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2">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8" t="str">
        <f>データ!H6</f>
        <v>山梨県　北杜市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2">
      <c r="A8" s="2"/>
      <c r="B8" s="65" t="str">
        <f>データ!I6</f>
        <v>法適用</v>
      </c>
      <c r="C8" s="65"/>
      <c r="D8" s="65"/>
      <c r="E8" s="65"/>
      <c r="F8" s="65"/>
      <c r="G8" s="65"/>
      <c r="H8" s="65"/>
      <c r="I8" s="65" t="str">
        <f>データ!J6</f>
        <v>下水道事業</v>
      </c>
      <c r="J8" s="65"/>
      <c r="K8" s="65"/>
      <c r="L8" s="65"/>
      <c r="M8" s="65"/>
      <c r="N8" s="65"/>
      <c r="O8" s="65"/>
      <c r="P8" s="65" t="str">
        <f>データ!K6</f>
        <v>特定地域生活排水処理</v>
      </c>
      <c r="Q8" s="65"/>
      <c r="R8" s="65"/>
      <c r="S8" s="65"/>
      <c r="T8" s="65"/>
      <c r="U8" s="65"/>
      <c r="V8" s="65"/>
      <c r="W8" s="65" t="str">
        <f>データ!L6</f>
        <v>K2</v>
      </c>
      <c r="X8" s="65"/>
      <c r="Y8" s="65"/>
      <c r="Z8" s="65"/>
      <c r="AA8" s="65"/>
      <c r="AB8" s="65"/>
      <c r="AC8" s="65"/>
      <c r="AD8" s="66" t="str">
        <f>データ!$M$6</f>
        <v>非設置</v>
      </c>
      <c r="AE8" s="66"/>
      <c r="AF8" s="66"/>
      <c r="AG8" s="66"/>
      <c r="AH8" s="66"/>
      <c r="AI8" s="66"/>
      <c r="AJ8" s="66"/>
      <c r="AK8" s="3"/>
      <c r="AL8" s="45">
        <f>データ!S6</f>
        <v>45984</v>
      </c>
      <c r="AM8" s="45"/>
      <c r="AN8" s="45"/>
      <c r="AO8" s="45"/>
      <c r="AP8" s="45"/>
      <c r="AQ8" s="45"/>
      <c r="AR8" s="45"/>
      <c r="AS8" s="45"/>
      <c r="AT8" s="46">
        <f>データ!T6</f>
        <v>602.48</v>
      </c>
      <c r="AU8" s="46"/>
      <c r="AV8" s="46"/>
      <c r="AW8" s="46"/>
      <c r="AX8" s="46"/>
      <c r="AY8" s="46"/>
      <c r="AZ8" s="46"/>
      <c r="BA8" s="46"/>
      <c r="BB8" s="46">
        <f>データ!U6</f>
        <v>76.319999999999993</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2">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2">
      <c r="A10" s="2"/>
      <c r="B10" s="46" t="str">
        <f>データ!N6</f>
        <v>-</v>
      </c>
      <c r="C10" s="46"/>
      <c r="D10" s="46"/>
      <c r="E10" s="46"/>
      <c r="F10" s="46"/>
      <c r="G10" s="46"/>
      <c r="H10" s="46"/>
      <c r="I10" s="46">
        <f>データ!O6</f>
        <v>38.92</v>
      </c>
      <c r="J10" s="46"/>
      <c r="K10" s="46"/>
      <c r="L10" s="46"/>
      <c r="M10" s="46"/>
      <c r="N10" s="46"/>
      <c r="O10" s="46"/>
      <c r="P10" s="46">
        <f>データ!P6</f>
        <v>0.42</v>
      </c>
      <c r="Q10" s="46"/>
      <c r="R10" s="46"/>
      <c r="S10" s="46"/>
      <c r="T10" s="46"/>
      <c r="U10" s="46"/>
      <c r="V10" s="46"/>
      <c r="W10" s="46">
        <f>データ!Q6</f>
        <v>100</v>
      </c>
      <c r="X10" s="46"/>
      <c r="Y10" s="46"/>
      <c r="Z10" s="46"/>
      <c r="AA10" s="46"/>
      <c r="AB10" s="46"/>
      <c r="AC10" s="46"/>
      <c r="AD10" s="45">
        <f>データ!R6</f>
        <v>2090</v>
      </c>
      <c r="AE10" s="45"/>
      <c r="AF10" s="45"/>
      <c r="AG10" s="45"/>
      <c r="AH10" s="45"/>
      <c r="AI10" s="45"/>
      <c r="AJ10" s="45"/>
      <c r="AK10" s="2"/>
      <c r="AL10" s="45">
        <f>データ!V6</f>
        <v>191</v>
      </c>
      <c r="AM10" s="45"/>
      <c r="AN10" s="45"/>
      <c r="AO10" s="45"/>
      <c r="AP10" s="45"/>
      <c r="AQ10" s="45"/>
      <c r="AR10" s="45"/>
      <c r="AS10" s="45"/>
      <c r="AT10" s="46">
        <f>データ!W6</f>
        <v>0.13</v>
      </c>
      <c r="AU10" s="46"/>
      <c r="AV10" s="46"/>
      <c r="AW10" s="46"/>
      <c r="AX10" s="46"/>
      <c r="AY10" s="46"/>
      <c r="AZ10" s="46"/>
      <c r="BA10" s="46"/>
      <c r="BB10" s="46">
        <f>データ!X6</f>
        <v>1469.23</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2">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115</v>
      </c>
      <c r="BM16" s="30"/>
      <c r="BN16" s="30"/>
      <c r="BO16" s="30"/>
      <c r="BP16" s="30"/>
      <c r="BQ16" s="30"/>
      <c r="BR16" s="30"/>
      <c r="BS16" s="30"/>
      <c r="BT16" s="30"/>
      <c r="BU16" s="30"/>
      <c r="BV16" s="30"/>
      <c r="BW16" s="30"/>
      <c r="BX16" s="30"/>
      <c r="BY16" s="30"/>
      <c r="BZ16" s="3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113</v>
      </c>
      <c r="BM47" s="30"/>
      <c r="BN47" s="30"/>
      <c r="BO47" s="30"/>
      <c r="BP47" s="30"/>
      <c r="BQ47" s="30"/>
      <c r="BR47" s="30"/>
      <c r="BS47" s="30"/>
      <c r="BT47" s="30"/>
      <c r="BU47" s="30"/>
      <c r="BV47" s="30"/>
      <c r="BW47" s="30"/>
      <c r="BX47" s="30"/>
      <c r="BY47" s="30"/>
      <c r="BZ47" s="3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2">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2">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114</v>
      </c>
      <c r="BM66" s="30"/>
      <c r="BN66" s="30"/>
      <c r="BO66" s="30"/>
      <c r="BP66" s="30"/>
      <c r="BQ66" s="30"/>
      <c r="BR66" s="30"/>
      <c r="BS66" s="30"/>
      <c r="BT66" s="30"/>
      <c r="BU66" s="30"/>
      <c r="BV66" s="30"/>
      <c r="BW66" s="30"/>
      <c r="BX66" s="30"/>
      <c r="BY66" s="30"/>
      <c r="BZ66" s="3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2">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【100.42】</v>
      </c>
      <c r="F85" s="12" t="str">
        <f>データ!AT6</f>
        <v>【82.66】</v>
      </c>
      <c r="G85" s="12" t="str">
        <f>データ!BE6</f>
        <v>【140.15】</v>
      </c>
      <c r="H85" s="12" t="str">
        <f>データ!BP6</f>
        <v>【307.39】</v>
      </c>
      <c r="I85" s="12" t="str">
        <f>データ!CA6</f>
        <v>【57.03】</v>
      </c>
      <c r="J85" s="12" t="str">
        <f>データ!CL6</f>
        <v>【294.83】</v>
      </c>
      <c r="K85" s="12" t="str">
        <f>データ!CW6</f>
        <v>【84.27】</v>
      </c>
      <c r="L85" s="12" t="str">
        <f>データ!DH6</f>
        <v>【86.02】</v>
      </c>
      <c r="M85" s="12" t="str">
        <f>データ!DS6</f>
        <v>【22.91】</v>
      </c>
      <c r="N85" s="12" t="str">
        <f>データ!ED6</f>
        <v>【-】</v>
      </c>
      <c r="O85" s="12" t="str">
        <f>データ!EO6</f>
        <v>【-】</v>
      </c>
    </row>
  </sheetData>
  <sheetProtection algorithmName="SHA-512" hashValue="FuaIU4A7HsnyO4+vfZbEzgTIBTC3bgQUI0OA5cI8QLsxHVMV7DBZWacuh0NdrMaiR7IPHEYnX67OqJXIh4thVQ==" saltValue="kluDnsHZp2pV9hEzQJskg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2">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2022</v>
      </c>
      <c r="C6" s="19">
        <f t="shared" ref="C6:X6" si="3">C7</f>
        <v>192091</v>
      </c>
      <c r="D6" s="19">
        <f t="shared" si="3"/>
        <v>46</v>
      </c>
      <c r="E6" s="19">
        <f t="shared" si="3"/>
        <v>18</v>
      </c>
      <c r="F6" s="19">
        <f t="shared" si="3"/>
        <v>0</v>
      </c>
      <c r="G6" s="19">
        <f t="shared" si="3"/>
        <v>0</v>
      </c>
      <c r="H6" s="19" t="str">
        <f t="shared" si="3"/>
        <v>山梨県　北杜市</v>
      </c>
      <c r="I6" s="19" t="str">
        <f t="shared" si="3"/>
        <v>法適用</v>
      </c>
      <c r="J6" s="19" t="str">
        <f t="shared" si="3"/>
        <v>下水道事業</v>
      </c>
      <c r="K6" s="19" t="str">
        <f t="shared" si="3"/>
        <v>特定地域生活排水処理</v>
      </c>
      <c r="L6" s="19" t="str">
        <f t="shared" si="3"/>
        <v>K2</v>
      </c>
      <c r="M6" s="19" t="str">
        <f t="shared" si="3"/>
        <v>非設置</v>
      </c>
      <c r="N6" s="20" t="str">
        <f t="shared" si="3"/>
        <v>-</v>
      </c>
      <c r="O6" s="20">
        <f t="shared" si="3"/>
        <v>38.92</v>
      </c>
      <c r="P6" s="20">
        <f t="shared" si="3"/>
        <v>0.42</v>
      </c>
      <c r="Q6" s="20">
        <f t="shared" si="3"/>
        <v>100</v>
      </c>
      <c r="R6" s="20">
        <f t="shared" si="3"/>
        <v>2090</v>
      </c>
      <c r="S6" s="20">
        <f t="shared" si="3"/>
        <v>45984</v>
      </c>
      <c r="T6" s="20">
        <f t="shared" si="3"/>
        <v>602.48</v>
      </c>
      <c r="U6" s="20">
        <f t="shared" si="3"/>
        <v>76.319999999999993</v>
      </c>
      <c r="V6" s="20">
        <f t="shared" si="3"/>
        <v>191</v>
      </c>
      <c r="W6" s="20">
        <f t="shared" si="3"/>
        <v>0.13</v>
      </c>
      <c r="X6" s="20">
        <f t="shared" si="3"/>
        <v>1469.23</v>
      </c>
      <c r="Y6" s="21" t="str">
        <f>IF(Y7="",NA(),Y7)</f>
        <v>-</v>
      </c>
      <c r="Z6" s="21" t="str">
        <f t="shared" ref="Z6:AH6" si="4">IF(Z7="",NA(),Z7)</f>
        <v>-</v>
      </c>
      <c r="AA6" s="21">
        <f t="shared" si="4"/>
        <v>98.74</v>
      </c>
      <c r="AB6" s="21">
        <f t="shared" si="4"/>
        <v>107.28</v>
      </c>
      <c r="AC6" s="21">
        <f t="shared" si="4"/>
        <v>78.36</v>
      </c>
      <c r="AD6" s="21" t="str">
        <f t="shared" si="4"/>
        <v>-</v>
      </c>
      <c r="AE6" s="21" t="str">
        <f t="shared" si="4"/>
        <v>-</v>
      </c>
      <c r="AF6" s="21">
        <f t="shared" si="4"/>
        <v>99.03</v>
      </c>
      <c r="AG6" s="21">
        <f t="shared" si="4"/>
        <v>100.41</v>
      </c>
      <c r="AH6" s="21">
        <f t="shared" si="4"/>
        <v>100.17</v>
      </c>
      <c r="AI6" s="20" t="str">
        <f>IF(AI7="","",IF(AI7="-","【-】","【"&amp;SUBSTITUTE(TEXT(AI7,"#,##0.00"),"-","△")&amp;"】"))</f>
        <v>【100.42】</v>
      </c>
      <c r="AJ6" s="21" t="str">
        <f>IF(AJ7="",NA(),AJ7)</f>
        <v>-</v>
      </c>
      <c r="AK6" s="21" t="str">
        <f t="shared" ref="AK6:AS6" si="5">IF(AK7="",NA(),AK7)</f>
        <v>-</v>
      </c>
      <c r="AL6" s="21">
        <f t="shared" si="5"/>
        <v>5.2</v>
      </c>
      <c r="AM6" s="20">
        <f t="shared" si="5"/>
        <v>0</v>
      </c>
      <c r="AN6" s="21">
        <f t="shared" si="5"/>
        <v>75.25</v>
      </c>
      <c r="AO6" s="21" t="str">
        <f t="shared" si="5"/>
        <v>-</v>
      </c>
      <c r="AP6" s="21" t="str">
        <f t="shared" si="5"/>
        <v>-</v>
      </c>
      <c r="AQ6" s="21">
        <f t="shared" si="5"/>
        <v>74.239999999999995</v>
      </c>
      <c r="AR6" s="21">
        <f t="shared" si="5"/>
        <v>83.92</v>
      </c>
      <c r="AS6" s="21">
        <f t="shared" si="5"/>
        <v>89.31</v>
      </c>
      <c r="AT6" s="20" t="str">
        <f>IF(AT7="","",IF(AT7="-","【-】","【"&amp;SUBSTITUTE(TEXT(AT7,"#,##0.00"),"-","△")&amp;"】"))</f>
        <v>【82.66】</v>
      </c>
      <c r="AU6" s="21" t="str">
        <f>IF(AU7="",NA(),AU7)</f>
        <v>-</v>
      </c>
      <c r="AV6" s="21" t="str">
        <f t="shared" ref="AV6:BD6" si="6">IF(AV7="",NA(),AV7)</f>
        <v>-</v>
      </c>
      <c r="AW6" s="21">
        <f t="shared" si="6"/>
        <v>20.16</v>
      </c>
      <c r="AX6" s="21">
        <f t="shared" si="6"/>
        <v>76.8</v>
      </c>
      <c r="AY6" s="21">
        <f t="shared" si="6"/>
        <v>107.16</v>
      </c>
      <c r="AZ6" s="21" t="str">
        <f t="shared" si="6"/>
        <v>-</v>
      </c>
      <c r="BA6" s="21" t="str">
        <f t="shared" si="6"/>
        <v>-</v>
      </c>
      <c r="BB6" s="21">
        <f t="shared" si="6"/>
        <v>100.47</v>
      </c>
      <c r="BC6" s="21">
        <f t="shared" si="6"/>
        <v>122.71</v>
      </c>
      <c r="BD6" s="21">
        <f t="shared" si="6"/>
        <v>138.19999999999999</v>
      </c>
      <c r="BE6" s="20" t="str">
        <f>IF(BE7="","",IF(BE7="-","【-】","【"&amp;SUBSTITUTE(TEXT(BE7,"#,##0.00"),"-","△")&amp;"】"))</f>
        <v>【140.15】</v>
      </c>
      <c r="BF6" s="21" t="str">
        <f>IF(BF7="",NA(),BF7)</f>
        <v>-</v>
      </c>
      <c r="BG6" s="21" t="str">
        <f t="shared" ref="BG6:BO6" si="7">IF(BG7="",NA(),BG7)</f>
        <v>-</v>
      </c>
      <c r="BH6" s="20">
        <f t="shared" si="7"/>
        <v>0</v>
      </c>
      <c r="BI6" s="20">
        <f t="shared" si="7"/>
        <v>0</v>
      </c>
      <c r="BJ6" s="20">
        <f t="shared" si="7"/>
        <v>0</v>
      </c>
      <c r="BK6" s="21" t="str">
        <f t="shared" si="7"/>
        <v>-</v>
      </c>
      <c r="BL6" s="21" t="str">
        <f t="shared" si="7"/>
        <v>-</v>
      </c>
      <c r="BM6" s="21">
        <f t="shared" si="7"/>
        <v>294.27</v>
      </c>
      <c r="BN6" s="21">
        <f t="shared" si="7"/>
        <v>294.08999999999997</v>
      </c>
      <c r="BO6" s="21">
        <f t="shared" si="7"/>
        <v>294.08999999999997</v>
      </c>
      <c r="BP6" s="20" t="str">
        <f>IF(BP7="","",IF(BP7="-","【-】","【"&amp;SUBSTITUTE(TEXT(BP7,"#,##0.00"),"-","△")&amp;"】"))</f>
        <v>【307.39】</v>
      </c>
      <c r="BQ6" s="21" t="str">
        <f>IF(BQ7="",NA(),BQ7)</f>
        <v>-</v>
      </c>
      <c r="BR6" s="21" t="str">
        <f t="shared" ref="BR6:BZ6" si="8">IF(BR7="",NA(),BR7)</f>
        <v>-</v>
      </c>
      <c r="BS6" s="21">
        <f t="shared" si="8"/>
        <v>58.19</v>
      </c>
      <c r="BT6" s="21">
        <f t="shared" si="8"/>
        <v>55.48</v>
      </c>
      <c r="BU6" s="21">
        <f t="shared" si="8"/>
        <v>47.36</v>
      </c>
      <c r="BV6" s="21" t="str">
        <f t="shared" si="8"/>
        <v>-</v>
      </c>
      <c r="BW6" s="21" t="str">
        <f t="shared" si="8"/>
        <v>-</v>
      </c>
      <c r="BX6" s="21">
        <f t="shared" si="8"/>
        <v>60.59</v>
      </c>
      <c r="BY6" s="21">
        <f t="shared" si="8"/>
        <v>60</v>
      </c>
      <c r="BZ6" s="21">
        <f t="shared" si="8"/>
        <v>59.01</v>
      </c>
      <c r="CA6" s="20" t="str">
        <f>IF(CA7="","",IF(CA7="-","【-】","【"&amp;SUBSTITUTE(TEXT(CA7,"#,##0.00"),"-","△")&amp;"】"))</f>
        <v>【57.03】</v>
      </c>
      <c r="CB6" s="21" t="str">
        <f>IF(CB7="",NA(),CB7)</f>
        <v>-</v>
      </c>
      <c r="CC6" s="21" t="str">
        <f t="shared" ref="CC6:CK6" si="9">IF(CC7="",NA(),CC7)</f>
        <v>-</v>
      </c>
      <c r="CD6" s="21">
        <f t="shared" si="9"/>
        <v>195.95</v>
      </c>
      <c r="CE6" s="21">
        <f t="shared" si="9"/>
        <v>214.41</v>
      </c>
      <c r="CF6" s="21">
        <f t="shared" si="9"/>
        <v>234.88</v>
      </c>
      <c r="CG6" s="21" t="str">
        <f t="shared" si="9"/>
        <v>-</v>
      </c>
      <c r="CH6" s="21" t="str">
        <f t="shared" si="9"/>
        <v>-</v>
      </c>
      <c r="CI6" s="21">
        <f t="shared" si="9"/>
        <v>280.23</v>
      </c>
      <c r="CJ6" s="21">
        <f t="shared" si="9"/>
        <v>282.70999999999998</v>
      </c>
      <c r="CK6" s="21">
        <f t="shared" si="9"/>
        <v>291.82</v>
      </c>
      <c r="CL6" s="20" t="str">
        <f>IF(CL7="","",IF(CL7="-","【-】","【"&amp;SUBSTITUTE(TEXT(CL7,"#,##0.00"),"-","△")&amp;"】"))</f>
        <v>【294.83】</v>
      </c>
      <c r="CM6" s="21" t="str">
        <f>IF(CM7="",NA(),CM7)</f>
        <v>-</v>
      </c>
      <c r="CN6" s="21" t="str">
        <f t="shared" ref="CN6:CV6" si="10">IF(CN7="",NA(),CN7)</f>
        <v>-</v>
      </c>
      <c r="CO6" s="21">
        <f t="shared" si="10"/>
        <v>43.75</v>
      </c>
      <c r="CP6" s="21">
        <f t="shared" si="10"/>
        <v>43.75</v>
      </c>
      <c r="CQ6" s="21">
        <f t="shared" si="10"/>
        <v>38.39</v>
      </c>
      <c r="CR6" s="21" t="str">
        <f t="shared" si="10"/>
        <v>-</v>
      </c>
      <c r="CS6" s="21" t="str">
        <f t="shared" si="10"/>
        <v>-</v>
      </c>
      <c r="CT6" s="21">
        <f t="shared" si="10"/>
        <v>58.19</v>
      </c>
      <c r="CU6" s="21">
        <f t="shared" si="10"/>
        <v>56.52</v>
      </c>
      <c r="CV6" s="21">
        <f t="shared" si="10"/>
        <v>88.45</v>
      </c>
      <c r="CW6" s="20" t="str">
        <f>IF(CW7="","",IF(CW7="-","【-】","【"&amp;SUBSTITUTE(TEXT(CW7,"#,##0.00"),"-","△")&amp;"】"))</f>
        <v>【84.27】</v>
      </c>
      <c r="CX6" s="21" t="str">
        <f>IF(CX7="",NA(),CX7)</f>
        <v>-</v>
      </c>
      <c r="CY6" s="21" t="str">
        <f t="shared" ref="CY6:DG6" si="11">IF(CY7="",NA(),CY7)</f>
        <v>-</v>
      </c>
      <c r="CZ6" s="21">
        <f t="shared" si="11"/>
        <v>92.67</v>
      </c>
      <c r="DA6" s="21">
        <f t="shared" si="11"/>
        <v>91.71</v>
      </c>
      <c r="DB6" s="21">
        <f t="shared" si="11"/>
        <v>92.67</v>
      </c>
      <c r="DC6" s="21" t="str">
        <f t="shared" si="11"/>
        <v>-</v>
      </c>
      <c r="DD6" s="21" t="str">
        <f t="shared" si="11"/>
        <v>-</v>
      </c>
      <c r="DE6" s="21">
        <f t="shared" si="11"/>
        <v>87.8</v>
      </c>
      <c r="DF6" s="21">
        <f t="shared" si="11"/>
        <v>88.43</v>
      </c>
      <c r="DG6" s="21">
        <f t="shared" si="11"/>
        <v>90.34</v>
      </c>
      <c r="DH6" s="20" t="str">
        <f>IF(DH7="","",IF(DH7="-","【-】","【"&amp;SUBSTITUTE(TEXT(DH7,"#,##0.00"),"-","△")&amp;"】"))</f>
        <v>【86.02】</v>
      </c>
      <c r="DI6" s="21" t="str">
        <f>IF(DI7="",NA(),DI7)</f>
        <v>-</v>
      </c>
      <c r="DJ6" s="21" t="str">
        <f t="shared" ref="DJ6:DR6" si="12">IF(DJ7="",NA(),DJ7)</f>
        <v>-</v>
      </c>
      <c r="DK6" s="21">
        <f t="shared" si="12"/>
        <v>43.75</v>
      </c>
      <c r="DL6" s="21">
        <f t="shared" si="12"/>
        <v>46.99</v>
      </c>
      <c r="DM6" s="21">
        <f t="shared" si="12"/>
        <v>50.23</v>
      </c>
      <c r="DN6" s="21" t="str">
        <f t="shared" si="12"/>
        <v>-</v>
      </c>
      <c r="DO6" s="21" t="str">
        <f t="shared" si="12"/>
        <v>-</v>
      </c>
      <c r="DP6" s="21">
        <f t="shared" si="12"/>
        <v>15.74</v>
      </c>
      <c r="DQ6" s="21">
        <f t="shared" si="12"/>
        <v>21.02</v>
      </c>
      <c r="DR6" s="21">
        <f t="shared" si="12"/>
        <v>24.31</v>
      </c>
      <c r="DS6" s="20" t="str">
        <f>IF(DS7="","",IF(DS7="-","【-】","【"&amp;SUBSTITUTE(TEXT(DS7,"#,##0.00"),"-","△")&amp;"】"))</f>
        <v>【22.91】</v>
      </c>
      <c r="DT6" s="21" t="str">
        <f>IF(DT7="",NA(),DT7)</f>
        <v>-</v>
      </c>
      <c r="DU6" s="21" t="str">
        <f t="shared" ref="DU6:EC6" si="13">IF(DU7="",NA(),DU7)</f>
        <v>-</v>
      </c>
      <c r="DV6" s="21" t="str">
        <f t="shared" si="13"/>
        <v>-</v>
      </c>
      <c r="DW6" s="21" t="str">
        <f t="shared" si="13"/>
        <v>-</v>
      </c>
      <c r="DX6" s="21" t="str">
        <f t="shared" si="13"/>
        <v>-</v>
      </c>
      <c r="DY6" s="21" t="str">
        <f t="shared" si="13"/>
        <v>-</v>
      </c>
      <c r="DZ6" s="21" t="str">
        <f t="shared" si="13"/>
        <v>-</v>
      </c>
      <c r="EA6" s="21" t="str">
        <f t="shared" si="13"/>
        <v>-</v>
      </c>
      <c r="EB6" s="21" t="str">
        <f t="shared" si="13"/>
        <v>-</v>
      </c>
      <c r="EC6" s="21" t="str">
        <f t="shared" si="13"/>
        <v>-</v>
      </c>
      <c r="ED6" s="20" t="str">
        <f>IF(ED7="","",IF(ED7="-","【-】","【"&amp;SUBSTITUTE(TEXT(ED7,"#,##0.00"),"-","△")&amp;"】"))</f>
        <v>【-】</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8" s="22" customFormat="1" x14ac:dyDescent="0.2">
      <c r="A7" s="14"/>
      <c r="B7" s="23">
        <v>2022</v>
      </c>
      <c r="C7" s="23">
        <v>192091</v>
      </c>
      <c r="D7" s="23">
        <v>46</v>
      </c>
      <c r="E7" s="23">
        <v>18</v>
      </c>
      <c r="F7" s="23">
        <v>0</v>
      </c>
      <c r="G7" s="23">
        <v>0</v>
      </c>
      <c r="H7" s="23" t="s">
        <v>96</v>
      </c>
      <c r="I7" s="23" t="s">
        <v>97</v>
      </c>
      <c r="J7" s="23" t="s">
        <v>98</v>
      </c>
      <c r="K7" s="23" t="s">
        <v>99</v>
      </c>
      <c r="L7" s="23" t="s">
        <v>100</v>
      </c>
      <c r="M7" s="23" t="s">
        <v>101</v>
      </c>
      <c r="N7" s="24" t="s">
        <v>102</v>
      </c>
      <c r="O7" s="24">
        <v>38.92</v>
      </c>
      <c r="P7" s="24">
        <v>0.42</v>
      </c>
      <c r="Q7" s="24">
        <v>100</v>
      </c>
      <c r="R7" s="24">
        <v>2090</v>
      </c>
      <c r="S7" s="24">
        <v>45984</v>
      </c>
      <c r="T7" s="24">
        <v>602.48</v>
      </c>
      <c r="U7" s="24">
        <v>76.319999999999993</v>
      </c>
      <c r="V7" s="24">
        <v>191</v>
      </c>
      <c r="W7" s="24">
        <v>0.13</v>
      </c>
      <c r="X7" s="24">
        <v>1469.23</v>
      </c>
      <c r="Y7" s="24" t="s">
        <v>102</v>
      </c>
      <c r="Z7" s="24" t="s">
        <v>102</v>
      </c>
      <c r="AA7" s="24">
        <v>98.74</v>
      </c>
      <c r="AB7" s="24">
        <v>107.28</v>
      </c>
      <c r="AC7" s="24">
        <v>78.36</v>
      </c>
      <c r="AD7" s="24" t="s">
        <v>102</v>
      </c>
      <c r="AE7" s="24" t="s">
        <v>102</v>
      </c>
      <c r="AF7" s="24">
        <v>99.03</v>
      </c>
      <c r="AG7" s="24">
        <v>100.41</v>
      </c>
      <c r="AH7" s="24">
        <v>100.17</v>
      </c>
      <c r="AI7" s="24">
        <v>100.42</v>
      </c>
      <c r="AJ7" s="24" t="s">
        <v>102</v>
      </c>
      <c r="AK7" s="24" t="s">
        <v>102</v>
      </c>
      <c r="AL7" s="24">
        <v>5.2</v>
      </c>
      <c r="AM7" s="24">
        <v>0</v>
      </c>
      <c r="AN7" s="24">
        <v>75.25</v>
      </c>
      <c r="AO7" s="24" t="s">
        <v>102</v>
      </c>
      <c r="AP7" s="24" t="s">
        <v>102</v>
      </c>
      <c r="AQ7" s="24">
        <v>74.239999999999995</v>
      </c>
      <c r="AR7" s="24">
        <v>83.92</v>
      </c>
      <c r="AS7" s="24">
        <v>89.31</v>
      </c>
      <c r="AT7" s="24">
        <v>82.66</v>
      </c>
      <c r="AU7" s="24" t="s">
        <v>102</v>
      </c>
      <c r="AV7" s="24" t="s">
        <v>102</v>
      </c>
      <c r="AW7" s="24">
        <v>20.16</v>
      </c>
      <c r="AX7" s="24">
        <v>76.8</v>
      </c>
      <c r="AY7" s="24">
        <v>107.16</v>
      </c>
      <c r="AZ7" s="24" t="s">
        <v>102</v>
      </c>
      <c r="BA7" s="24" t="s">
        <v>102</v>
      </c>
      <c r="BB7" s="24">
        <v>100.47</v>
      </c>
      <c r="BC7" s="24">
        <v>122.71</v>
      </c>
      <c r="BD7" s="24">
        <v>138.19999999999999</v>
      </c>
      <c r="BE7" s="24">
        <v>140.15</v>
      </c>
      <c r="BF7" s="24" t="s">
        <v>102</v>
      </c>
      <c r="BG7" s="24" t="s">
        <v>102</v>
      </c>
      <c r="BH7" s="24">
        <v>0</v>
      </c>
      <c r="BI7" s="24">
        <v>0</v>
      </c>
      <c r="BJ7" s="24">
        <v>0</v>
      </c>
      <c r="BK7" s="24" t="s">
        <v>102</v>
      </c>
      <c r="BL7" s="24" t="s">
        <v>102</v>
      </c>
      <c r="BM7" s="24">
        <v>294.27</v>
      </c>
      <c r="BN7" s="24">
        <v>294.08999999999997</v>
      </c>
      <c r="BO7" s="24">
        <v>294.08999999999997</v>
      </c>
      <c r="BP7" s="24">
        <v>307.39</v>
      </c>
      <c r="BQ7" s="24" t="s">
        <v>102</v>
      </c>
      <c r="BR7" s="24" t="s">
        <v>102</v>
      </c>
      <c r="BS7" s="24">
        <v>58.19</v>
      </c>
      <c r="BT7" s="24">
        <v>55.48</v>
      </c>
      <c r="BU7" s="24">
        <v>47.36</v>
      </c>
      <c r="BV7" s="24" t="s">
        <v>102</v>
      </c>
      <c r="BW7" s="24" t="s">
        <v>102</v>
      </c>
      <c r="BX7" s="24">
        <v>60.59</v>
      </c>
      <c r="BY7" s="24">
        <v>60</v>
      </c>
      <c r="BZ7" s="24">
        <v>59.01</v>
      </c>
      <c r="CA7" s="24">
        <v>57.03</v>
      </c>
      <c r="CB7" s="24" t="s">
        <v>102</v>
      </c>
      <c r="CC7" s="24" t="s">
        <v>102</v>
      </c>
      <c r="CD7" s="24">
        <v>195.95</v>
      </c>
      <c r="CE7" s="24">
        <v>214.41</v>
      </c>
      <c r="CF7" s="24">
        <v>234.88</v>
      </c>
      <c r="CG7" s="24" t="s">
        <v>102</v>
      </c>
      <c r="CH7" s="24" t="s">
        <v>102</v>
      </c>
      <c r="CI7" s="24">
        <v>280.23</v>
      </c>
      <c r="CJ7" s="24">
        <v>282.70999999999998</v>
      </c>
      <c r="CK7" s="24">
        <v>291.82</v>
      </c>
      <c r="CL7" s="24">
        <v>294.83</v>
      </c>
      <c r="CM7" s="24" t="s">
        <v>102</v>
      </c>
      <c r="CN7" s="24" t="s">
        <v>102</v>
      </c>
      <c r="CO7" s="24">
        <v>43.75</v>
      </c>
      <c r="CP7" s="24">
        <v>43.75</v>
      </c>
      <c r="CQ7" s="24">
        <v>38.39</v>
      </c>
      <c r="CR7" s="24" t="s">
        <v>102</v>
      </c>
      <c r="CS7" s="24" t="s">
        <v>102</v>
      </c>
      <c r="CT7" s="24">
        <v>58.19</v>
      </c>
      <c r="CU7" s="24">
        <v>56.52</v>
      </c>
      <c r="CV7" s="24">
        <v>88.45</v>
      </c>
      <c r="CW7" s="24">
        <v>84.27</v>
      </c>
      <c r="CX7" s="24" t="s">
        <v>102</v>
      </c>
      <c r="CY7" s="24" t="s">
        <v>102</v>
      </c>
      <c r="CZ7" s="24">
        <v>92.67</v>
      </c>
      <c r="DA7" s="24">
        <v>91.71</v>
      </c>
      <c r="DB7" s="24">
        <v>92.67</v>
      </c>
      <c r="DC7" s="24" t="s">
        <v>102</v>
      </c>
      <c r="DD7" s="24" t="s">
        <v>102</v>
      </c>
      <c r="DE7" s="24">
        <v>87.8</v>
      </c>
      <c r="DF7" s="24">
        <v>88.43</v>
      </c>
      <c r="DG7" s="24">
        <v>90.34</v>
      </c>
      <c r="DH7" s="24">
        <v>86.02</v>
      </c>
      <c r="DI7" s="24" t="s">
        <v>102</v>
      </c>
      <c r="DJ7" s="24" t="s">
        <v>102</v>
      </c>
      <c r="DK7" s="24">
        <v>43.75</v>
      </c>
      <c r="DL7" s="24">
        <v>46.99</v>
      </c>
      <c r="DM7" s="24">
        <v>50.23</v>
      </c>
      <c r="DN7" s="24" t="s">
        <v>102</v>
      </c>
      <c r="DO7" s="24" t="s">
        <v>102</v>
      </c>
      <c r="DP7" s="24">
        <v>15.74</v>
      </c>
      <c r="DQ7" s="24">
        <v>21.02</v>
      </c>
      <c r="DR7" s="24">
        <v>24.31</v>
      </c>
      <c r="DS7" s="24">
        <v>22.91</v>
      </c>
      <c r="DT7" s="24" t="s">
        <v>102</v>
      </c>
      <c r="DU7" s="24" t="s">
        <v>102</v>
      </c>
      <c r="DV7" s="24" t="s">
        <v>102</v>
      </c>
      <c r="DW7" s="24" t="s">
        <v>102</v>
      </c>
      <c r="DX7" s="24" t="s">
        <v>102</v>
      </c>
      <c r="DY7" s="24" t="s">
        <v>102</v>
      </c>
      <c r="DZ7" s="24" t="s">
        <v>102</v>
      </c>
      <c r="EA7" s="24" t="s">
        <v>102</v>
      </c>
      <c r="EB7" s="24" t="s">
        <v>102</v>
      </c>
      <c r="EC7" s="24" t="s">
        <v>102</v>
      </c>
      <c r="ED7" s="24" t="s">
        <v>102</v>
      </c>
      <c r="EE7" s="24" t="s">
        <v>102</v>
      </c>
      <c r="EF7" s="24" t="s">
        <v>102</v>
      </c>
      <c r="EG7" s="24" t="s">
        <v>102</v>
      </c>
      <c r="EH7" s="24" t="s">
        <v>102</v>
      </c>
      <c r="EI7" s="24" t="s">
        <v>102</v>
      </c>
      <c r="EJ7" s="24" t="s">
        <v>102</v>
      </c>
      <c r="EK7" s="24" t="s">
        <v>102</v>
      </c>
      <c r="EL7" s="24" t="s">
        <v>102</v>
      </c>
      <c r="EM7" s="24" t="s">
        <v>102</v>
      </c>
      <c r="EN7" s="24" t="s">
        <v>102</v>
      </c>
      <c r="EO7" s="24" t="s">
        <v>102</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2">
      <c r="B11">
        <v>4</v>
      </c>
      <c r="C11">
        <v>3</v>
      </c>
      <c r="D11">
        <v>2</v>
      </c>
      <c r="E11">
        <v>1</v>
      </c>
      <c r="F11">
        <v>0</v>
      </c>
      <c r="G11" t="s">
        <v>108</v>
      </c>
    </row>
    <row r="12" spans="1:148" x14ac:dyDescent="0.2">
      <c r="B12">
        <v>1</v>
      </c>
      <c r="C12">
        <v>1</v>
      </c>
      <c r="D12">
        <v>2</v>
      </c>
      <c r="E12">
        <v>3</v>
      </c>
      <c r="F12">
        <v>4</v>
      </c>
      <c r="G12" t="s">
        <v>109</v>
      </c>
    </row>
    <row r="13" spans="1:148" x14ac:dyDescent="0.2">
      <c r="B13" t="s">
        <v>110</v>
      </c>
      <c r="C13" t="s">
        <v>111</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有賀　英敏</cp:lastModifiedBy>
  <cp:lastPrinted>2024-02-19T23:47:30Z</cp:lastPrinted>
  <dcterms:created xsi:type="dcterms:W3CDTF">2023-12-12T01:07:39Z</dcterms:created>
  <dcterms:modified xsi:type="dcterms:W3CDTF">2024-02-21T02:28:41Z</dcterms:modified>
  <cp:category/>
</cp:coreProperties>
</file>