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4311\Desktop\新しいフォルダー (2)\"/>
    </mc:Choice>
  </mc:AlternateContent>
  <xr:revisionPtr revIDLastSave="0" documentId="8_{4B850D27-F56A-42C3-AA75-2C51E30D6D7F}" xr6:coauthVersionLast="36" xr6:coauthVersionMax="36" xr10:uidLastSave="{00000000-0000-0000-0000-000000000000}"/>
  <workbookProtection workbookAlgorithmName="SHA-512" workbookHashValue="vTRuoUNJPX6XjMaoT7qHMHGIY+4vXn/hOZ8XkHvdIG5k4q0Cc6fAplbZN9L77C7gOkCK+SzGz6V0LHXdTeYoKA==" workbookSaltValue="EDcUMTyPZv7Ak90/C20pg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W6" i="5"/>
  <c r="V6" i="5"/>
  <c r="U6" i="5"/>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B10" i="4"/>
  <c r="LP8" i="4"/>
  <c r="JW8" i="4"/>
  <c r="ID8" i="4"/>
  <c r="FZ8" i="4"/>
  <c r="EG8" i="4"/>
  <c r="CN8" i="4"/>
  <c r="AU8" i="4"/>
  <c r="B8" i="4"/>
  <c r="B6" i="4"/>
  <c r="IZ54" i="4" l="1"/>
  <c r="FO78" i="4"/>
  <c r="FL54" i="4"/>
  <c r="FL32" i="4"/>
  <c r="BX78" i="4"/>
  <c r="BX54" i="4"/>
  <c r="BX32" i="4"/>
  <c r="MO78" i="4"/>
  <c r="MN54" i="4"/>
  <c r="MN32" i="4"/>
  <c r="JB78" i="4"/>
  <c r="IZ32" i="4"/>
  <c r="C11" i="5"/>
  <c r="D11" i="5"/>
  <c r="E11" i="5"/>
  <c r="B11" i="5"/>
  <c r="GT78" i="4" l="1"/>
  <c r="GR32" i="4"/>
  <c r="DG78" i="4"/>
  <c r="DD54" i="4"/>
  <c r="DD32" i="4"/>
  <c r="P78" i="4"/>
  <c r="P54" i="4"/>
  <c r="P32" i="4"/>
  <c r="KG78" i="4"/>
  <c r="KF54" i="4"/>
  <c r="KF32" i="4"/>
  <c r="GR54" i="4"/>
  <c r="LZ78" i="4"/>
  <c r="LY32" i="4"/>
  <c r="IM78" i="4"/>
  <c r="IK54" i="4"/>
  <c r="IK32" i="4"/>
  <c r="EZ78" i="4"/>
  <c r="EW54" i="4"/>
  <c r="EW32" i="4"/>
  <c r="BI78" i="4"/>
  <c r="BI54" i="4"/>
  <c r="BI32" i="4"/>
  <c r="LY54" i="4"/>
  <c r="AT78" i="4"/>
  <c r="AT32" i="4"/>
  <c r="LK78" i="4"/>
  <c r="LJ54" i="4"/>
  <c r="LJ32" i="4"/>
  <c r="HX78" i="4"/>
  <c r="HV54" i="4"/>
  <c r="HV32" i="4"/>
  <c r="EK78" i="4"/>
  <c r="EH54" i="4"/>
  <c r="EH32" i="4"/>
  <c r="AT54" i="4"/>
  <c r="DV78" i="4"/>
  <c r="DS54" i="4"/>
  <c r="AE78" i="4"/>
  <c r="AE54" i="4"/>
  <c r="AE32" i="4"/>
  <c r="KV78" i="4"/>
  <c r="KU54" i="4"/>
  <c r="KU32" i="4"/>
  <c r="HI78" i="4"/>
  <c r="HG54" i="4"/>
  <c r="HG32" i="4"/>
  <c r="DS32" i="4"/>
</calcChain>
</file>

<file path=xl/sharedStrings.xml><?xml version="1.0" encoding="utf-8"?>
<sst xmlns="http://schemas.openxmlformats.org/spreadsheetml/2006/main" count="341" uniqueCount="191">
  <si>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</si>
  <si>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</si>
  <si>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</si>
  <si>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</si>
  <si>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</si>
  <si>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</si>
  <si>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</si>
  <si>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</si>
  <si>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</si>
  <si>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</si>
  <si>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</si>
  <si>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</si>
  <si>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</si>
  <si>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</si>
  <si>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</si>
  <si>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</si>
  <si>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</si>
  <si>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</si>
  <si>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</si>
  <si>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</si>
  <si>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</si>
  <si>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</si>
  <si>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</si>
  <si>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</si>
  <si>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</si>
  <si>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</si>
  <si>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</si>
  <si>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</si>
  <si>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</si>
  <si>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</si>
  <si>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</si>
  <si>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</si>
  <si>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</si>
  <si>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</si>
  <si>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</si>
  <si>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</si>
  <si>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</si>
  <si>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</si>
  <si>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</si>
  <si>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</si>
  <si>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</si>
  <si>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</si>
  <si>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</si>
  <si>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</si>
  <si>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</si>
  <si>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</si>
  <si>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</si>
  <si>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</si>
  <si>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</si>
  <si>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</si>
  <si>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</si>
  <si>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</si>
  <si>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</si>
  <si>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</si>
  <si>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</si>
  <si>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</si>
  <si>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</si>
  <si>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</si>
  <si>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</si>
  <si>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</si>
  <si>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</si>
  <si>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</si>
  <si>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</si>
  <si>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</si>
  <si>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</si>
  <si>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</si>
  <si>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</si>
  <si>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</si>
  <si>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</si>
  <si>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</si>
  <si>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</si>
  <si>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</si>
  <si>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</si>
  <si>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</si>
  <si>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</si>
  <si>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</si>
  <si>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</si>
  <si>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</si>
  <si>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</si>
  <si>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</si>
  <si>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</si>
  <si>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</si>
  <si>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</si>
  <si>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</si>
  <si>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</si>
  <si>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</si>
  <si>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</si>
  <si>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</si>
  <si>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</si>
  <si>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</si>
  <si>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</si>
  <si>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</si>
  <si>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</si>
  <si>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</si>
  <si>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</si>
  <si>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</si>
  <si>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</si>
  <si>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</si>
  <si>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</si>
  <si>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</si>
  <si>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</si>
  <si>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</si>
  <si>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</si>
  <si>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</si>
  <si>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</si>
  <si>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</si>
  <si>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</si>
  <si>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</si>
  <si>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</si>
  <si>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</si>
  <si>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</si>
  <si>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</si>
  <si>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</si>
  <si>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</si>
  <si>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</si>
  <si>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</si>
  <si>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</si>
  <si>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</si>
  <si>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</si>
  <si>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</si>
  <si>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</si>
  <si>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</si>
  <si>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</si>
  <si>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</si>
  <si>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</si>
  <si>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</si>
  <si>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</si>
  <si>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</si>
  <si>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</si>
  <si>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</si>
  <si>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</si>
  <si>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</si>
  <si>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</si>
  <si>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</si>
  <si>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</si>
  <si>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</si>
  <si>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</si>
  <si>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</si>
  <si>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</si>
  <si>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</si>
  <si>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</si>
  <si>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</si>
  <si>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</si>
  <si>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</si>
  <si>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</si>
  <si>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</si>
  <si>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</si>
  <si>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</si>
  <si>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</si>
  <si>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</si>
  <si>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</si>
  <si>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</si>
  <si>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</si>
  <si>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</si>
  <si>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</si>
  <si>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</si>
  <si>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</si>
  <si>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</si>
  <si>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</si>
  <si>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</si>
  <si>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</si>
  <si>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</si>
  <si>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当該値(N-4)</t>
    <phoneticPr fontId="5"/>
  </si>
  <si>
    <t>当該値(N-3)</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</si>
  <si>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</si>
  <si>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</si>
  <si>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</si>
  <si>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</si>
  <si>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</si>
  <si>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山梨県</t>
  </si>
  <si>
    <t>北杜市</t>
  </si>
  <si>
    <t>塩川病院</t>
  </si>
  <si>
    <t>当然財務</t>
  </si>
  <si>
    <t>病院事業</t>
  </si>
  <si>
    <t>一般病院</t>
  </si>
  <si>
    <t>100床以上～200床未満</t>
  </si>
  <si>
    <t>非設置</t>
  </si>
  <si>
    <t>直営</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</si>
  <si>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</si>
  <si>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</si>
  <si>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</si>
  <si>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</si>
  <si>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</si>
  <si>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</si>
  <si>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</si>
  <si>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</si>
  <si>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</si>
  <si>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減価償却率が全国平均に比べ高い値を示しており、有形固定資産の老朽化が進んでいる状況である。資産個別に考えると建物については、平成16年度に新館建設・本館改修事業を行っており、当面の間建て替えの予定はないが、経過年数から考えると高寿命化を図るため随時大規模補修を行っていく必要がある。また、設備・医療機器等については、老朽化及び医療機器の進歩による陳腐化等を考慮し更新を行っていく。ただし、減価償却費及び資産減耗費が経常収支比率に及ぼす影響とキャッシュフローの状況を総合的に判断し、健全な経営が維持できるよう、病院の役割や規模に見合った機能維持に必要な投資を計画的に行っている。</t>
    <rPh sb="254" eb="256">
      <t>ビョウイン</t>
    </rPh>
    <rPh sb="257" eb="259">
      <t>ヤクワリ</t>
    </rPh>
    <rPh sb="260" eb="262">
      <t>キボ</t>
    </rPh>
    <rPh sb="263" eb="265">
      <t>ミア</t>
    </rPh>
    <rPh sb="267" eb="271">
      <t>キノウイジ</t>
    </rPh>
    <rPh sb="272" eb="274">
      <t>ヒツヨウ</t>
    </rPh>
    <rPh sb="275" eb="277">
      <t>トウシ</t>
    </rPh>
    <phoneticPr fontId="5"/>
  </si>
  <si>
    <t>当院の医業収支比率、病床稼働率は全国平均に比べ良好な状態にあるが、コロナウイルス感染症による経営への影響は大きく各指標ともに悪化の傾向を示していた。しかしながら、感染症と共存した医療提供体制を確立することで各指標とも復調傾向にあるが、他公立病院に比べコロナ関連補助が少ないため全国平均に比べ経常収支比率は低値となっており、累積欠損金が縮減され、病院単体では現状累積欠損金が生じていないが附帯事業である老健施設、訪問看護ステーションの著しい経営悪化に付随する形で累積欠損金が生じている。また、患者１人１日あたり診療収益も外来、入院ともに全国平均に比べ低値となっている。</t>
    <rPh sb="161" eb="166">
      <t>ルイセキケッソンキン</t>
    </rPh>
    <rPh sb="167" eb="169">
      <t>シュクゲン</t>
    </rPh>
    <rPh sb="171" eb="175">
      <t>ビョウインタンタイ</t>
    </rPh>
    <rPh sb="192" eb="196">
      <t>フタイジギョウ</t>
    </rPh>
    <rPh sb="199" eb="201">
      <t>ロウケン</t>
    </rPh>
    <rPh sb="201" eb="203">
      <t>シセツ</t>
    </rPh>
    <rPh sb="204" eb="208">
      <t>ホウモンカンゴ</t>
    </rPh>
    <rPh sb="215" eb="216">
      <t>イチジル</t>
    </rPh>
    <rPh sb="218" eb="222">
      <t>ケイエイアッカ</t>
    </rPh>
    <rPh sb="223" eb="225">
      <t>フズイ</t>
    </rPh>
    <rPh sb="227" eb="228">
      <t>カタチ</t>
    </rPh>
    <rPh sb="229" eb="231">
      <t>ルイセキ</t>
    </rPh>
    <rPh sb="231" eb="234">
      <t>ケッソンキン</t>
    </rPh>
    <rPh sb="235" eb="236">
      <t>ショウ</t>
    </rPh>
    <rPh sb="258" eb="260">
      <t>ガイライ</t>
    </rPh>
    <rPh sb="261" eb="263">
      <t>ニュウイン</t>
    </rPh>
    <rPh sb="266" eb="270">
      <t>ゼンコクヘイキン</t>
    </rPh>
    <rPh sb="271" eb="272">
      <t>クラ</t>
    </rPh>
    <phoneticPr fontId="5"/>
  </si>
  <si>
    <t>当院は、医療従事者不足により収益が低下していたところにコロナウイルス感染症が重なり、収支が加速的に悪化していたが、過去良好な経営を行ってきたことで累積欠損金がなく資金を留保できていたため運転資金も枯渇することなく病院運営を行うことができた。しかしながら、コロナウイルス感染症による経営へのダメージは大きく、自主的な経営改善のみでは小幅な収支改善にとどまり黒字化への転換は困難であった。そこで経営強化プランにおいて当院の「地域おいて担う役割」の見直しを行い、新たに設定した役割を果たすことで病床利用率の向上、患者１人１日あたり診療収益等の増加によるさらなる収益確保に伴う収支改善、収支改善による投資財源の確保により財務的問題点の解決とともに当地で不足している医療機能の充足も図っていく。</t>
    <rPh sb="4" eb="9">
      <t>イリョウジュウジシャ</t>
    </rPh>
    <rPh sb="9" eb="11">
      <t>フソク</t>
    </rPh>
    <rPh sb="14" eb="16">
      <t>シュウエキ</t>
    </rPh>
    <rPh sb="17" eb="19">
      <t>テイカ</t>
    </rPh>
    <rPh sb="38" eb="39">
      <t>カサ</t>
    </rPh>
    <rPh sb="42" eb="44">
      <t>シュウシ</t>
    </rPh>
    <rPh sb="45" eb="48">
      <t>カソクテキ</t>
    </rPh>
    <rPh sb="49" eb="51">
      <t>アッカ</t>
    </rPh>
    <rPh sb="93" eb="95">
      <t>ウンテン</t>
    </rPh>
    <rPh sb="95" eb="97">
      <t>シキン</t>
    </rPh>
    <rPh sb="98" eb="100">
      <t>コカツ</t>
    </rPh>
    <rPh sb="106" eb="110">
      <t>ビョウインウンエイ</t>
    </rPh>
    <rPh sb="111" eb="112">
      <t>オコナ</t>
    </rPh>
    <rPh sb="153" eb="156">
      <t>ジシュテキ</t>
    </rPh>
    <rPh sb="157" eb="161">
      <t>ケイエイカイゼン</t>
    </rPh>
    <rPh sb="165" eb="167">
      <t>コハバ</t>
    </rPh>
    <rPh sb="168" eb="172">
      <t>シュウシカイゼン</t>
    </rPh>
    <rPh sb="177" eb="180">
      <t>クロジカ</t>
    </rPh>
    <rPh sb="182" eb="184">
      <t>テンカン</t>
    </rPh>
    <rPh sb="185" eb="187">
      <t>コンナン</t>
    </rPh>
    <rPh sb="195" eb="199">
      <t>ケイエイキョウカ</t>
    </rPh>
    <rPh sb="206" eb="208">
      <t>トウイン</t>
    </rPh>
    <rPh sb="210" eb="212">
      <t>チイキ</t>
    </rPh>
    <rPh sb="215" eb="216">
      <t>ニナ</t>
    </rPh>
    <rPh sb="217" eb="219">
      <t>ヤクワリ</t>
    </rPh>
    <rPh sb="221" eb="223">
      <t>ミナオ</t>
    </rPh>
    <rPh sb="225" eb="226">
      <t>オコナ</t>
    </rPh>
    <rPh sb="228" eb="229">
      <t>アラ</t>
    </rPh>
    <rPh sb="231" eb="234">
      <t>カイギョウイ</t>
    </rPh>
    <rPh sb="234" eb="235">
      <t>オヨ</t>
    </rPh>
    <rPh sb="236" eb="240">
      <t>カイゴシセツ</t>
    </rPh>
    <rPh sb="258" eb="260">
      <t>セッテイ</t>
    </rPh>
    <rPh sb="262" eb="264">
      <t>ヤクワリ</t>
    </rPh>
    <rPh sb="265" eb="266">
      <t>ハ</t>
    </rPh>
    <rPh sb="282" eb="283">
      <t>トモナ</t>
    </rPh>
    <rPh sb="284" eb="286">
      <t>シュウシ</t>
    </rPh>
    <rPh sb="286" eb="288">
      <t>カイゼン</t>
    </rPh>
    <rPh sb="289" eb="293">
      <t>シュウシカイゼン</t>
    </rPh>
    <rPh sb="301" eb="302">
      <t>トウ</t>
    </rPh>
    <rPh sb="306" eb="309">
      <t>ザイムテキ</t>
    </rPh>
    <rPh sb="309" eb="312">
      <t>モンダイテン</t>
    </rPh>
    <rPh sb="313" eb="315">
      <t>カイケツ</t>
    </rPh>
    <rPh sb="329" eb="331">
      <t>シュウエキキノウジュウソクハカジゾクカノウイリョウテイキョウタイセイ</t>
    </rPh>
    <phoneticPr fontId="5"/>
  </si>
  <si>
    <t>北杜市におけるハブ機能を有する病院として診療所・介護施設との連携を図り、積極的な患者受入れと、持続的な地域医療の向上に努めるため主に３つの役割を担っていく。
〇開業医・介護施設からの紹介患者の受入
周辺診療所との医師同士の「顔の見える」関係の構築、診療所との連携強化及び地域連携室の機能強化による受入れ態勢の強化
〇救急応需の適正化
「時間帯」及び「ルート別」による受入れ態勢のメリハリ付けと見直しを行い、地域住民を積極的に受入れる体制の構築
〇病床機能転換による経営強化
北杜市内に存在しない回復期治療に特化した回復期病床への機能転換による介護施設、在宅医療との地域連携強化</t>
    <rPh sb="0" eb="3">
      <t>ホクトシ</t>
    </rPh>
    <rPh sb="9" eb="11">
      <t>キノウ</t>
    </rPh>
    <rPh sb="12" eb="13">
      <t>ユウ</t>
    </rPh>
    <rPh sb="15" eb="17">
      <t>ビョウイン</t>
    </rPh>
    <rPh sb="20" eb="23">
      <t>シンリョウジョ</t>
    </rPh>
    <rPh sb="24" eb="26">
      <t>カイゴ</t>
    </rPh>
    <rPh sb="26" eb="28">
      <t>シセツ</t>
    </rPh>
    <rPh sb="30" eb="32">
      <t>レンケイ</t>
    </rPh>
    <rPh sb="33" eb="34">
      <t>ハカ</t>
    </rPh>
    <rPh sb="36" eb="39">
      <t>セッキョクテキ</t>
    </rPh>
    <rPh sb="40" eb="44">
      <t>カンジャウケイ</t>
    </rPh>
    <rPh sb="47" eb="50">
      <t>ジゾクテキ</t>
    </rPh>
    <rPh sb="51" eb="55">
      <t>チイキイリョウ</t>
    </rPh>
    <rPh sb="56" eb="58">
      <t>コウジョウ</t>
    </rPh>
    <rPh sb="59" eb="60">
      <t>ツト</t>
    </rPh>
    <rPh sb="64" eb="65">
      <t>オモ</t>
    </rPh>
    <rPh sb="99" eb="104">
      <t>シュウヘンシンリョウジョ</t>
    </rPh>
    <rPh sb="106" eb="110">
      <t>イシドウシ</t>
    </rPh>
    <rPh sb="112" eb="113">
      <t>カオ</t>
    </rPh>
    <rPh sb="114" eb="115">
      <t>ミ</t>
    </rPh>
    <rPh sb="118" eb="120">
      <t>カンケイ</t>
    </rPh>
    <rPh sb="121" eb="123">
      <t>コウチク</t>
    </rPh>
    <rPh sb="129" eb="133">
      <t>レンケイキョウカ</t>
    </rPh>
    <rPh sb="133" eb="134">
      <t>オヨ</t>
    </rPh>
    <rPh sb="135" eb="140">
      <t>チイキレンケイシツ</t>
    </rPh>
    <rPh sb="141" eb="143">
      <t>キノウ</t>
    </rPh>
    <rPh sb="143" eb="145">
      <t>キョウカ</t>
    </rPh>
    <rPh sb="148" eb="149">
      <t>ウ</t>
    </rPh>
    <rPh sb="149" eb="150">
      <t>イ</t>
    </rPh>
    <rPh sb="151" eb="153">
      <t>タイセイ</t>
    </rPh>
    <rPh sb="154" eb="156">
      <t>キョウカ</t>
    </rPh>
    <rPh sb="168" eb="171">
      <t>ジカンタイ</t>
    </rPh>
    <rPh sb="172" eb="173">
      <t>オヨ</t>
    </rPh>
    <rPh sb="178" eb="179">
      <t>ベツ</t>
    </rPh>
    <rPh sb="183" eb="184">
      <t>ウ</t>
    </rPh>
    <rPh sb="184" eb="185">
      <t>イ</t>
    </rPh>
    <rPh sb="186" eb="188">
      <t>タイセイ</t>
    </rPh>
    <rPh sb="193" eb="194">
      <t>ヅ</t>
    </rPh>
    <rPh sb="196" eb="198">
      <t>ミナオ</t>
    </rPh>
    <rPh sb="200" eb="201">
      <t>オコナ</t>
    </rPh>
    <rPh sb="203" eb="207">
      <t>チイキジュウミン</t>
    </rPh>
    <rPh sb="208" eb="211">
      <t>セッキョクテキ</t>
    </rPh>
    <rPh sb="212" eb="214">
      <t>ウケイ</t>
    </rPh>
    <rPh sb="216" eb="218">
      <t>タイセイ</t>
    </rPh>
    <rPh sb="219" eb="221">
      <t>コウチク</t>
    </rPh>
    <rPh sb="237" eb="241">
      <t>ホクトシナイ</t>
    </rPh>
    <rPh sb="242" eb="244">
      <t>ソンザイ</t>
    </rPh>
    <rPh sb="247" eb="252">
      <t>カイフクキチリョウ</t>
    </rPh>
    <rPh sb="253" eb="255">
      <t>トッカ</t>
    </rPh>
    <rPh sb="257" eb="262">
      <t>カイフクキビョウショウ</t>
    </rPh>
    <rPh sb="264" eb="266">
      <t>キノウ</t>
    </rPh>
    <rPh sb="266" eb="268">
      <t>テンカン</t>
    </rPh>
    <rPh sb="271" eb="275">
      <t>カイゴシセツ</t>
    </rPh>
    <rPh sb="276" eb="280">
      <t>ザイタクイリョウ</t>
    </rPh>
    <rPh sb="282" eb="288">
      <t>チイキレンケイキョウカ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</si>
</sst>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89.8</c:v>
                </c:pt>
                <c:pt idx="1">
                  <c:v>89.5</c:v>
                </c:pt>
                <c:pt idx="2">
                  <c:v>80.2</c:v>
                </c:pt>
                <c:pt idx="3">
                  <c:v>84.9</c:v>
                </c:pt>
                <c:pt idx="4">
                  <c:v>82.7</c:v>
                </c:pt>
              </c:numCache>
            </c:numRef>
          </c:val>
          <c:extLst>
            <c:ext xmlns:c16="http://schemas.microsoft.com/office/drawing/2014/chart" uri="{C3380CC4-5D6E-409C-BE32-E72D297353CC}">
              <c16:uniqueId val="{00000000-09F7-4132-B9CB-0EFD6C5FD5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9F7-4132-B9CB-0EFD6C5FD5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10117</c:v>
                </c:pt>
                <c:pt idx="1">
                  <c:v>10151</c:v>
                </c:pt>
                <c:pt idx="2">
                  <c:v>10697</c:v>
                </c:pt>
                <c:pt idx="3">
                  <c:v>11145</c:v>
                </c:pt>
                <c:pt idx="4">
                  <c:v>11532</c:v>
                </c:pt>
              </c:numCache>
            </c:numRef>
          </c:val>
          <c:extLst>
            <c:ext xmlns:c16="http://schemas.microsoft.com/office/drawing/2014/chart" uri="{C3380CC4-5D6E-409C-BE32-E72D297353CC}">
              <c16:uniqueId val="{00000000-7605-4337-9317-1C03A804F5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7605-4337-9317-1C03A804F5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25438</c:v>
                </c:pt>
                <c:pt idx="1">
                  <c:v>24897</c:v>
                </c:pt>
                <c:pt idx="2">
                  <c:v>25402</c:v>
                </c:pt>
                <c:pt idx="3">
                  <c:v>26066</c:v>
                </c:pt>
                <c:pt idx="4">
                  <c:v>27026</c:v>
                </c:pt>
              </c:numCache>
            </c:numRef>
          </c:val>
          <c:extLst>
            <c:ext xmlns:c16="http://schemas.microsoft.com/office/drawing/2014/chart" uri="{C3380CC4-5D6E-409C-BE32-E72D297353CC}">
              <c16:uniqueId val="{00000000-A5AD-4A5A-A959-2E99F3FF11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5AD-4A5A-A959-2E99F3FF11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2.8</c:v>
                </c:pt>
              </c:numCache>
            </c:numRef>
          </c:val>
          <c:extLst>
            <c:ext xmlns:c16="http://schemas.microsoft.com/office/drawing/2014/chart" uri="{C3380CC4-5D6E-409C-BE32-E72D297353CC}">
              <c16:uniqueId val="{00000000-CBB4-4187-943B-A189C5980F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CBB4-4187-943B-A189C5980F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83.6</c:v>
                </c:pt>
                <c:pt idx="1">
                  <c:v>82.1</c:v>
                </c:pt>
                <c:pt idx="2">
                  <c:v>78.5</c:v>
                </c:pt>
                <c:pt idx="3">
                  <c:v>83</c:v>
                </c:pt>
                <c:pt idx="4">
                  <c:v>83.7</c:v>
                </c:pt>
              </c:numCache>
            </c:numRef>
          </c:val>
          <c:extLst>
            <c:ext xmlns:c16="http://schemas.microsoft.com/office/drawing/2014/chart" uri="{C3380CC4-5D6E-409C-BE32-E72D297353CC}">
              <c16:uniqueId val="{00000000-F668-4FD0-A425-8EDF7EF86A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668-4FD0-A425-8EDF7EF86A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87.1</c:v>
                </c:pt>
                <c:pt idx="1">
                  <c:v>85.7</c:v>
                </c:pt>
                <c:pt idx="2">
                  <c:v>82.3</c:v>
                </c:pt>
                <c:pt idx="3">
                  <c:v>87.2</c:v>
                </c:pt>
                <c:pt idx="4">
                  <c:v>87.9</c:v>
                </c:pt>
              </c:numCache>
            </c:numRef>
          </c:val>
          <c:extLst>
            <c:ext xmlns:c16="http://schemas.microsoft.com/office/drawing/2014/chart" uri="{C3380CC4-5D6E-409C-BE32-E72D297353CC}">
              <c16:uniqueId val="{00000000-1AFC-4742-B3A7-9E5207916C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1AFC-4742-B3A7-9E5207916C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96.3</c:v>
                </c:pt>
                <c:pt idx="1">
                  <c:v>95.3</c:v>
                </c:pt>
                <c:pt idx="2">
                  <c:v>89.9</c:v>
                </c:pt>
                <c:pt idx="3">
                  <c:v>94.8</c:v>
                </c:pt>
                <c:pt idx="4">
                  <c:v>95.6</c:v>
                </c:pt>
              </c:numCache>
            </c:numRef>
          </c:val>
          <c:extLst>
            <c:ext xmlns:c16="http://schemas.microsoft.com/office/drawing/2014/chart" uri="{C3380CC4-5D6E-409C-BE32-E72D297353CC}">
              <c16:uniqueId val="{00000000-3594-41FD-963A-1371E15149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3594-41FD-963A-1371E15149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c:v>
                </c:pt>
                <c:pt idx="1">
                  <c:v>69.099999999999994</c:v>
                </c:pt>
                <c:pt idx="2">
                  <c:v>70.099999999999994</c:v>
                </c:pt>
                <c:pt idx="3">
                  <c:v>67.599999999999994</c:v>
                </c:pt>
                <c:pt idx="4">
                  <c:v>68.400000000000006</c:v>
                </c:pt>
              </c:numCache>
            </c:numRef>
          </c:val>
          <c:extLst>
            <c:ext xmlns:c16="http://schemas.microsoft.com/office/drawing/2014/chart" uri="{C3380CC4-5D6E-409C-BE32-E72D297353CC}">
              <c16:uniqueId val="{00000000-636B-4ABB-B72B-B93055D0796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636B-4ABB-B72B-B93055D0796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c:v>
                </c:pt>
                <c:pt idx="1">
                  <c:v>80.900000000000006</c:v>
                </c:pt>
                <c:pt idx="2">
                  <c:v>80.400000000000006</c:v>
                </c:pt>
                <c:pt idx="3">
                  <c:v>82.4</c:v>
                </c:pt>
                <c:pt idx="4">
                  <c:v>79.7</c:v>
                </c:pt>
              </c:numCache>
            </c:numRef>
          </c:val>
          <c:extLst>
            <c:ext xmlns:c16="http://schemas.microsoft.com/office/drawing/2014/chart" uri="{C3380CC4-5D6E-409C-BE32-E72D297353CC}">
              <c16:uniqueId val="{00000000-E83B-4F57-B7E0-5FFAA4C290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83B-4F57-B7E0-5FFAA4C290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50351204</c:v>
                </c:pt>
                <c:pt idx="1">
                  <c:v>50399491</c:v>
                </c:pt>
                <c:pt idx="2">
                  <c:v>51062991</c:v>
                </c:pt>
                <c:pt idx="3">
                  <c:v>52931657</c:v>
                </c:pt>
                <c:pt idx="4">
                  <c:v>53416213</c:v>
                </c:pt>
              </c:numCache>
            </c:numRef>
          </c:val>
          <c:extLst>
            <c:ext xmlns:c16="http://schemas.microsoft.com/office/drawing/2014/chart" uri="{C3380CC4-5D6E-409C-BE32-E72D297353CC}">
              <c16:uniqueId val="{00000000-ABEE-4A55-9F7C-2E124074B5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ABEE-4A55-9F7C-2E124074B5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16.600000000000001</c:v>
                </c:pt>
                <c:pt idx="1">
                  <c:v>18</c:v>
                </c:pt>
                <c:pt idx="2">
                  <c:v>18.2</c:v>
                </c:pt>
                <c:pt idx="3">
                  <c:v>17</c:v>
                </c:pt>
                <c:pt idx="4">
                  <c:v>17.2</c:v>
                </c:pt>
              </c:numCache>
            </c:numRef>
          </c:val>
          <c:extLst>
            <c:ext xmlns:c16="http://schemas.microsoft.com/office/drawing/2014/chart" uri="{C3380CC4-5D6E-409C-BE32-E72D297353CC}">
              <c16:uniqueId val="{00000000-256F-48B2-BA42-37CFF10C2C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56F-48B2-BA42-37CFF10C2C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60.2</c:v>
                </c:pt>
                <c:pt idx="1">
                  <c:v>61.2</c:v>
                </c:pt>
                <c:pt idx="2">
                  <c:v>66.599999999999994</c:v>
                </c:pt>
                <c:pt idx="3">
                  <c:v>63.1</c:v>
                </c:pt>
                <c:pt idx="4">
                  <c:v>61.3</c:v>
                </c:pt>
              </c:numCache>
            </c:numRef>
          </c:val>
          <c:extLst>
            <c:ext xmlns:c16="http://schemas.microsoft.com/office/drawing/2014/chart" uri="{C3380CC4-5D6E-409C-BE32-E72D297353CC}">
              <c16:uniqueId val="{00000000-25E2-46BC-A678-05D9A8B4CB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25E2-46BC-A678-05D9A8B4CB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山梨県北杜市　塩川病院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45984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12228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49</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96.3</v>
      </c>
      <c r="Q33" s="129"/>
      <c r="R33" s="129"/>
      <c r="S33" s="129"/>
      <c r="T33" s="129"/>
      <c r="U33" s="129"/>
      <c r="V33" s="129"/>
      <c r="W33" s="129"/>
      <c r="X33" s="129"/>
      <c r="Y33" s="129"/>
      <c r="Z33" s="129"/>
      <c r="AA33" s="129"/>
      <c r="AB33" s="129"/>
      <c r="AC33" s="129"/>
      <c r="AD33" s="130"/>
      <c r="AE33" s="128">
        <f>データ!AJ7</f>
        <v>95.3</v>
      </c>
      <c r="AF33" s="129"/>
      <c r="AG33" s="129"/>
      <c r="AH33" s="129"/>
      <c r="AI33" s="129"/>
      <c r="AJ33" s="129"/>
      <c r="AK33" s="129"/>
      <c r="AL33" s="129"/>
      <c r="AM33" s="129"/>
      <c r="AN33" s="129"/>
      <c r="AO33" s="129"/>
      <c r="AP33" s="129"/>
      <c r="AQ33" s="129"/>
      <c r="AR33" s="129"/>
      <c r="AS33" s="130"/>
      <c r="AT33" s="128">
        <f>データ!AK7</f>
        <v>89.9</v>
      </c>
      <c r="AU33" s="129"/>
      <c r="AV33" s="129"/>
      <c r="AW33" s="129"/>
      <c r="AX33" s="129"/>
      <c r="AY33" s="129"/>
      <c r="AZ33" s="129"/>
      <c r="BA33" s="129"/>
      <c r="BB33" s="129"/>
      <c r="BC33" s="129"/>
      <c r="BD33" s="129"/>
      <c r="BE33" s="129"/>
      <c r="BF33" s="129"/>
      <c r="BG33" s="129"/>
      <c r="BH33" s="130"/>
      <c r="BI33" s="128">
        <f>データ!AL7</f>
        <v>94.8</v>
      </c>
      <c r="BJ33" s="129"/>
      <c r="BK33" s="129"/>
      <c r="BL33" s="129"/>
      <c r="BM33" s="129"/>
      <c r="BN33" s="129"/>
      <c r="BO33" s="129"/>
      <c r="BP33" s="129"/>
      <c r="BQ33" s="129"/>
      <c r="BR33" s="129"/>
      <c r="BS33" s="129"/>
      <c r="BT33" s="129"/>
      <c r="BU33" s="129"/>
      <c r="BV33" s="129"/>
      <c r="BW33" s="130"/>
      <c r="BX33" s="128">
        <f>データ!AM7</f>
        <v>95.6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87.1</v>
      </c>
      <c r="DE33" s="129"/>
      <c r="DF33" s="129"/>
      <c r="DG33" s="129"/>
      <c r="DH33" s="129"/>
      <c r="DI33" s="129"/>
      <c r="DJ33" s="129"/>
      <c r="DK33" s="129"/>
      <c r="DL33" s="129"/>
      <c r="DM33" s="129"/>
      <c r="DN33" s="129"/>
      <c r="DO33" s="129"/>
      <c r="DP33" s="129"/>
      <c r="DQ33" s="129"/>
      <c r="DR33" s="130"/>
      <c r="DS33" s="128">
        <f>データ!AU7</f>
        <v>85.7</v>
      </c>
      <c r="DT33" s="129"/>
      <c r="DU33" s="129"/>
      <c r="DV33" s="129"/>
      <c r="DW33" s="129"/>
      <c r="DX33" s="129"/>
      <c r="DY33" s="129"/>
      <c r="DZ33" s="129"/>
      <c r="EA33" s="129"/>
      <c r="EB33" s="129"/>
      <c r="EC33" s="129"/>
      <c r="ED33" s="129"/>
      <c r="EE33" s="129"/>
      <c r="EF33" s="129"/>
      <c r="EG33" s="130"/>
      <c r="EH33" s="128">
        <f>データ!AV7</f>
        <v>82.3</v>
      </c>
      <c r="EI33" s="129"/>
      <c r="EJ33" s="129"/>
      <c r="EK33" s="129"/>
      <c r="EL33" s="129"/>
      <c r="EM33" s="129"/>
      <c r="EN33" s="129"/>
      <c r="EO33" s="129"/>
      <c r="EP33" s="129"/>
      <c r="EQ33" s="129"/>
      <c r="ER33" s="129"/>
      <c r="ES33" s="129"/>
      <c r="ET33" s="129"/>
      <c r="EU33" s="129"/>
      <c r="EV33" s="130"/>
      <c r="EW33" s="128">
        <f>データ!AW7</f>
        <v>87.2</v>
      </c>
      <c r="EX33" s="129"/>
      <c r="EY33" s="129"/>
      <c r="EZ33" s="129"/>
      <c r="FA33" s="129"/>
      <c r="FB33" s="129"/>
      <c r="FC33" s="129"/>
      <c r="FD33" s="129"/>
      <c r="FE33" s="129"/>
      <c r="FF33" s="129"/>
      <c r="FG33" s="129"/>
      <c r="FH33" s="129"/>
      <c r="FI33" s="129"/>
      <c r="FJ33" s="129"/>
      <c r="FK33" s="130"/>
      <c r="FL33" s="128">
        <f>データ!AX7</f>
        <v>87.9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83.6</v>
      </c>
      <c r="GS33" s="129"/>
      <c r="GT33" s="129"/>
      <c r="GU33" s="129"/>
      <c r="GV33" s="129"/>
      <c r="GW33" s="129"/>
      <c r="GX33" s="129"/>
      <c r="GY33" s="129"/>
      <c r="GZ33" s="129"/>
      <c r="HA33" s="129"/>
      <c r="HB33" s="129"/>
      <c r="HC33" s="129"/>
      <c r="HD33" s="129"/>
      <c r="HE33" s="129"/>
      <c r="HF33" s="130"/>
      <c r="HG33" s="128">
        <f>データ!BF7</f>
        <v>82.1</v>
      </c>
      <c r="HH33" s="129"/>
      <c r="HI33" s="129"/>
      <c r="HJ33" s="129"/>
      <c r="HK33" s="129"/>
      <c r="HL33" s="129"/>
      <c r="HM33" s="129"/>
      <c r="HN33" s="129"/>
      <c r="HO33" s="129"/>
      <c r="HP33" s="129"/>
      <c r="HQ33" s="129"/>
      <c r="HR33" s="129"/>
      <c r="HS33" s="129"/>
      <c r="HT33" s="129"/>
      <c r="HU33" s="130"/>
      <c r="HV33" s="128">
        <f>データ!BG7</f>
        <v>78.5</v>
      </c>
      <c r="HW33" s="129"/>
      <c r="HX33" s="129"/>
      <c r="HY33" s="129"/>
      <c r="HZ33" s="129"/>
      <c r="IA33" s="129"/>
      <c r="IB33" s="129"/>
      <c r="IC33" s="129"/>
      <c r="ID33" s="129"/>
      <c r="IE33" s="129"/>
      <c r="IF33" s="129"/>
      <c r="IG33" s="129"/>
      <c r="IH33" s="129"/>
      <c r="II33" s="129"/>
      <c r="IJ33" s="130"/>
      <c r="IK33" s="128">
        <f>データ!BH7</f>
        <v>83</v>
      </c>
      <c r="IL33" s="129"/>
      <c r="IM33" s="129"/>
      <c r="IN33" s="129"/>
      <c r="IO33" s="129"/>
      <c r="IP33" s="129"/>
      <c r="IQ33" s="129"/>
      <c r="IR33" s="129"/>
      <c r="IS33" s="129"/>
      <c r="IT33" s="129"/>
      <c r="IU33" s="129"/>
      <c r="IV33" s="129"/>
      <c r="IW33" s="129"/>
      <c r="IX33" s="129"/>
      <c r="IY33" s="130"/>
      <c r="IZ33" s="128">
        <f>データ!BI7</f>
        <v>83.7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89.8</v>
      </c>
      <c r="KG33" s="129"/>
      <c r="KH33" s="129"/>
      <c r="KI33" s="129"/>
      <c r="KJ33" s="129"/>
      <c r="KK33" s="129"/>
      <c r="KL33" s="129"/>
      <c r="KM33" s="129"/>
      <c r="KN33" s="129"/>
      <c r="KO33" s="129"/>
      <c r="KP33" s="129"/>
      <c r="KQ33" s="129"/>
      <c r="KR33" s="129"/>
      <c r="KS33" s="129"/>
      <c r="KT33" s="130"/>
      <c r="KU33" s="128">
        <f>データ!BQ7</f>
        <v>89.5</v>
      </c>
      <c r="KV33" s="129"/>
      <c r="KW33" s="129"/>
      <c r="KX33" s="129"/>
      <c r="KY33" s="129"/>
      <c r="KZ33" s="129"/>
      <c r="LA33" s="129"/>
      <c r="LB33" s="129"/>
      <c r="LC33" s="129"/>
      <c r="LD33" s="129"/>
      <c r="LE33" s="129"/>
      <c r="LF33" s="129"/>
      <c r="LG33" s="129"/>
      <c r="LH33" s="129"/>
      <c r="LI33" s="130"/>
      <c r="LJ33" s="128">
        <f>データ!BR7</f>
        <v>80.2</v>
      </c>
      <c r="LK33" s="129"/>
      <c r="LL33" s="129"/>
      <c r="LM33" s="129"/>
      <c r="LN33" s="129"/>
      <c r="LO33" s="129"/>
      <c r="LP33" s="129"/>
      <c r="LQ33" s="129"/>
      <c r="LR33" s="129"/>
      <c r="LS33" s="129"/>
      <c r="LT33" s="129"/>
      <c r="LU33" s="129"/>
      <c r="LV33" s="129"/>
      <c r="LW33" s="129"/>
      <c r="LX33" s="130"/>
      <c r="LY33" s="128">
        <f>データ!BS7</f>
        <v>84.9</v>
      </c>
      <c r="LZ33" s="129"/>
      <c r="MA33" s="129"/>
      <c r="MB33" s="129"/>
      <c r="MC33" s="129"/>
      <c r="MD33" s="129"/>
      <c r="ME33" s="129"/>
      <c r="MF33" s="129"/>
      <c r="MG33" s="129"/>
      <c r="MH33" s="129"/>
      <c r="MI33" s="129"/>
      <c r="MJ33" s="129"/>
      <c r="MK33" s="129"/>
      <c r="ML33" s="129"/>
      <c r="MM33" s="130"/>
      <c r="MN33" s="128">
        <f>データ!BT7</f>
        <v>82.7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25438</v>
      </c>
      <c r="Q55" s="138"/>
      <c r="R55" s="138"/>
      <c r="S55" s="138"/>
      <c r="T55" s="138"/>
      <c r="U55" s="138"/>
      <c r="V55" s="138"/>
      <c r="W55" s="138"/>
      <c r="X55" s="138"/>
      <c r="Y55" s="138"/>
      <c r="Z55" s="138"/>
      <c r="AA55" s="138"/>
      <c r="AB55" s="138"/>
      <c r="AC55" s="138"/>
      <c r="AD55" s="139"/>
      <c r="AE55" s="137">
        <f>データ!CB7</f>
        <v>24897</v>
      </c>
      <c r="AF55" s="138"/>
      <c r="AG55" s="138"/>
      <c r="AH55" s="138"/>
      <c r="AI55" s="138"/>
      <c r="AJ55" s="138"/>
      <c r="AK55" s="138"/>
      <c r="AL55" s="138"/>
      <c r="AM55" s="138"/>
      <c r="AN55" s="138"/>
      <c r="AO55" s="138"/>
      <c r="AP55" s="138"/>
      <c r="AQ55" s="138"/>
      <c r="AR55" s="138"/>
      <c r="AS55" s="139"/>
      <c r="AT55" s="137">
        <f>データ!CC7</f>
        <v>25402</v>
      </c>
      <c r="AU55" s="138"/>
      <c r="AV55" s="138"/>
      <c r="AW55" s="138"/>
      <c r="AX55" s="138"/>
      <c r="AY55" s="138"/>
      <c r="AZ55" s="138"/>
      <c r="BA55" s="138"/>
      <c r="BB55" s="138"/>
      <c r="BC55" s="138"/>
      <c r="BD55" s="138"/>
      <c r="BE55" s="138"/>
      <c r="BF55" s="138"/>
      <c r="BG55" s="138"/>
      <c r="BH55" s="139"/>
      <c r="BI55" s="137">
        <f>データ!CD7</f>
        <v>26066</v>
      </c>
      <c r="BJ55" s="138"/>
      <c r="BK55" s="138"/>
      <c r="BL55" s="138"/>
      <c r="BM55" s="138"/>
      <c r="BN55" s="138"/>
      <c r="BO55" s="138"/>
      <c r="BP55" s="138"/>
      <c r="BQ55" s="138"/>
      <c r="BR55" s="138"/>
      <c r="BS55" s="138"/>
      <c r="BT55" s="138"/>
      <c r="BU55" s="138"/>
      <c r="BV55" s="138"/>
      <c r="BW55" s="139"/>
      <c r="BX55" s="137">
        <f>データ!CE7</f>
        <v>27026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10117</v>
      </c>
      <c r="DE55" s="138"/>
      <c r="DF55" s="138"/>
      <c r="DG55" s="138"/>
      <c r="DH55" s="138"/>
      <c r="DI55" s="138"/>
      <c r="DJ55" s="138"/>
      <c r="DK55" s="138"/>
      <c r="DL55" s="138"/>
      <c r="DM55" s="138"/>
      <c r="DN55" s="138"/>
      <c r="DO55" s="138"/>
      <c r="DP55" s="138"/>
      <c r="DQ55" s="138"/>
      <c r="DR55" s="139"/>
      <c r="DS55" s="137">
        <f>データ!CM7</f>
        <v>10151</v>
      </c>
      <c r="DT55" s="138"/>
      <c r="DU55" s="138"/>
      <c r="DV55" s="138"/>
      <c r="DW55" s="138"/>
      <c r="DX55" s="138"/>
      <c r="DY55" s="138"/>
      <c r="DZ55" s="138"/>
      <c r="EA55" s="138"/>
      <c r="EB55" s="138"/>
      <c r="EC55" s="138"/>
      <c r="ED55" s="138"/>
      <c r="EE55" s="138"/>
      <c r="EF55" s="138"/>
      <c r="EG55" s="139"/>
      <c r="EH55" s="137">
        <f>データ!CN7</f>
        <v>10697</v>
      </c>
      <c r="EI55" s="138"/>
      <c r="EJ55" s="138"/>
      <c r="EK55" s="138"/>
      <c r="EL55" s="138"/>
      <c r="EM55" s="138"/>
      <c r="EN55" s="138"/>
      <c r="EO55" s="138"/>
      <c r="EP55" s="138"/>
      <c r="EQ55" s="138"/>
      <c r="ER55" s="138"/>
      <c r="ES55" s="138"/>
      <c r="ET55" s="138"/>
      <c r="EU55" s="138"/>
      <c r="EV55" s="139"/>
      <c r="EW55" s="137">
        <f>データ!CO7</f>
        <v>11145</v>
      </c>
      <c r="EX55" s="138"/>
      <c r="EY55" s="138"/>
      <c r="EZ55" s="138"/>
      <c r="FA55" s="138"/>
      <c r="FB55" s="138"/>
      <c r="FC55" s="138"/>
      <c r="FD55" s="138"/>
      <c r="FE55" s="138"/>
      <c r="FF55" s="138"/>
      <c r="FG55" s="138"/>
      <c r="FH55" s="138"/>
      <c r="FI55" s="138"/>
      <c r="FJ55" s="138"/>
      <c r="FK55" s="139"/>
      <c r="FL55" s="137">
        <f>データ!CP7</f>
        <v>11532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60.2</v>
      </c>
      <c r="GS55" s="129"/>
      <c r="GT55" s="129"/>
      <c r="GU55" s="129"/>
      <c r="GV55" s="129"/>
      <c r="GW55" s="129"/>
      <c r="GX55" s="129"/>
      <c r="GY55" s="129"/>
      <c r="GZ55" s="129"/>
      <c r="HA55" s="129"/>
      <c r="HB55" s="129"/>
      <c r="HC55" s="129"/>
      <c r="HD55" s="129"/>
      <c r="HE55" s="129"/>
      <c r="HF55" s="130"/>
      <c r="HG55" s="128">
        <f>データ!CX7</f>
        <v>61.2</v>
      </c>
      <c r="HH55" s="129"/>
      <c r="HI55" s="129"/>
      <c r="HJ55" s="129"/>
      <c r="HK55" s="129"/>
      <c r="HL55" s="129"/>
      <c r="HM55" s="129"/>
      <c r="HN55" s="129"/>
      <c r="HO55" s="129"/>
      <c r="HP55" s="129"/>
      <c r="HQ55" s="129"/>
      <c r="HR55" s="129"/>
      <c r="HS55" s="129"/>
      <c r="HT55" s="129"/>
      <c r="HU55" s="130"/>
      <c r="HV55" s="128">
        <f>データ!CY7</f>
        <v>66.599999999999994</v>
      </c>
      <c r="HW55" s="129"/>
      <c r="HX55" s="129"/>
      <c r="HY55" s="129"/>
      <c r="HZ55" s="129"/>
      <c r="IA55" s="129"/>
      <c r="IB55" s="129"/>
      <c r="IC55" s="129"/>
      <c r="ID55" s="129"/>
      <c r="IE55" s="129"/>
      <c r="IF55" s="129"/>
      <c r="IG55" s="129"/>
      <c r="IH55" s="129"/>
      <c r="II55" s="129"/>
      <c r="IJ55" s="130"/>
      <c r="IK55" s="128">
        <f>データ!CZ7</f>
        <v>63.1</v>
      </c>
      <c r="IL55" s="129"/>
      <c r="IM55" s="129"/>
      <c r="IN55" s="129"/>
      <c r="IO55" s="129"/>
      <c r="IP55" s="129"/>
      <c r="IQ55" s="129"/>
      <c r="IR55" s="129"/>
      <c r="IS55" s="129"/>
      <c r="IT55" s="129"/>
      <c r="IU55" s="129"/>
      <c r="IV55" s="129"/>
      <c r="IW55" s="129"/>
      <c r="IX55" s="129"/>
      <c r="IY55" s="130"/>
      <c r="IZ55" s="128">
        <f>データ!DA7</f>
        <v>61.3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16.600000000000001</v>
      </c>
      <c r="KG55" s="129"/>
      <c r="KH55" s="129"/>
      <c r="KI55" s="129"/>
      <c r="KJ55" s="129"/>
      <c r="KK55" s="129"/>
      <c r="KL55" s="129"/>
      <c r="KM55" s="129"/>
      <c r="KN55" s="129"/>
      <c r="KO55" s="129"/>
      <c r="KP55" s="129"/>
      <c r="KQ55" s="129"/>
      <c r="KR55" s="129"/>
      <c r="KS55" s="129"/>
      <c r="KT55" s="130"/>
      <c r="KU55" s="128">
        <f>データ!DI7</f>
        <v>18</v>
      </c>
      <c r="KV55" s="129"/>
      <c r="KW55" s="129"/>
      <c r="KX55" s="129"/>
      <c r="KY55" s="129"/>
      <c r="KZ55" s="129"/>
      <c r="LA55" s="129"/>
      <c r="LB55" s="129"/>
      <c r="LC55" s="129"/>
      <c r="LD55" s="129"/>
      <c r="LE55" s="129"/>
      <c r="LF55" s="129"/>
      <c r="LG55" s="129"/>
      <c r="LH55" s="129"/>
      <c r="LI55" s="130"/>
      <c r="LJ55" s="128">
        <f>データ!DJ7</f>
        <v>18.2</v>
      </c>
      <c r="LK55" s="129"/>
      <c r="LL55" s="129"/>
      <c r="LM55" s="129"/>
      <c r="LN55" s="129"/>
      <c r="LO55" s="129"/>
      <c r="LP55" s="129"/>
      <c r="LQ55" s="129"/>
      <c r="LR55" s="129"/>
      <c r="LS55" s="129"/>
      <c r="LT55" s="129"/>
      <c r="LU55" s="129"/>
      <c r="LV55" s="129"/>
      <c r="LW55" s="129"/>
      <c r="LX55" s="130"/>
      <c r="LY55" s="128">
        <f>データ!DK7</f>
        <v>17</v>
      </c>
      <c r="LZ55" s="129"/>
      <c r="MA55" s="129"/>
      <c r="MB55" s="129"/>
      <c r="MC55" s="129"/>
      <c r="MD55" s="129"/>
      <c r="ME55" s="129"/>
      <c r="MF55" s="129"/>
      <c r="MG55" s="129"/>
      <c r="MH55" s="129"/>
      <c r="MI55" s="129"/>
      <c r="MJ55" s="129"/>
      <c r="MK55" s="129"/>
      <c r="ML55" s="129"/>
      <c r="MM55" s="130"/>
      <c r="MN55" s="128">
        <f>データ!DL7</f>
        <v>17.2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v>
      </c>
      <c r="DH79" s="129"/>
      <c r="DI79" s="129"/>
      <c r="DJ79" s="129"/>
      <c r="DK79" s="129"/>
      <c r="DL79" s="129"/>
      <c r="DM79" s="129"/>
      <c r="DN79" s="129"/>
      <c r="DO79" s="129"/>
      <c r="DP79" s="129"/>
      <c r="DQ79" s="129"/>
      <c r="DR79" s="129"/>
      <c r="DS79" s="129"/>
      <c r="DT79" s="129"/>
      <c r="DU79" s="130"/>
      <c r="DV79" s="128">
        <f>データ!EE7</f>
        <v>69.099999999999994</v>
      </c>
      <c r="DW79" s="129"/>
      <c r="DX79" s="129"/>
      <c r="DY79" s="129"/>
      <c r="DZ79" s="129"/>
      <c r="EA79" s="129"/>
      <c r="EB79" s="129"/>
      <c r="EC79" s="129"/>
      <c r="ED79" s="129"/>
      <c r="EE79" s="129"/>
      <c r="EF79" s="129"/>
      <c r="EG79" s="129"/>
      <c r="EH79" s="129"/>
      <c r="EI79" s="129"/>
      <c r="EJ79" s="130"/>
      <c r="EK79" s="128">
        <f>データ!EF7</f>
        <v>70.099999999999994</v>
      </c>
      <c r="EL79" s="129"/>
      <c r="EM79" s="129"/>
      <c r="EN79" s="129"/>
      <c r="EO79" s="129"/>
      <c r="EP79" s="129"/>
      <c r="EQ79" s="129"/>
      <c r="ER79" s="129"/>
      <c r="ES79" s="129"/>
      <c r="ET79" s="129"/>
      <c r="EU79" s="129"/>
      <c r="EV79" s="129"/>
      <c r="EW79" s="129"/>
      <c r="EX79" s="129"/>
      <c r="EY79" s="130"/>
      <c r="EZ79" s="128">
        <f>データ!EG7</f>
        <v>67.599999999999994</v>
      </c>
      <c r="FA79" s="129"/>
      <c r="FB79" s="129"/>
      <c r="FC79" s="129"/>
      <c r="FD79" s="129"/>
      <c r="FE79" s="129"/>
      <c r="FF79" s="129"/>
      <c r="FG79" s="129"/>
      <c r="FH79" s="129"/>
      <c r="FI79" s="129"/>
      <c r="FJ79" s="129"/>
      <c r="FK79" s="129"/>
      <c r="FL79" s="129"/>
      <c r="FM79" s="129"/>
      <c r="FN79" s="130"/>
      <c r="FO79" s="128">
        <f>データ!EH7</f>
        <v>68.400000000000006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v>
      </c>
      <c r="GU79" s="129"/>
      <c r="GV79" s="129"/>
      <c r="GW79" s="129"/>
      <c r="GX79" s="129"/>
      <c r="GY79" s="129"/>
      <c r="GZ79" s="129"/>
      <c r="HA79" s="129"/>
      <c r="HB79" s="129"/>
      <c r="HC79" s="129"/>
      <c r="HD79" s="129"/>
      <c r="HE79" s="129"/>
      <c r="HF79" s="129"/>
      <c r="HG79" s="129"/>
      <c r="HH79" s="130"/>
      <c r="HI79" s="128">
        <f>データ!EP7</f>
        <v>80.900000000000006</v>
      </c>
      <c r="HJ79" s="129"/>
      <c r="HK79" s="129"/>
      <c r="HL79" s="129"/>
      <c r="HM79" s="129"/>
      <c r="HN79" s="129"/>
      <c r="HO79" s="129"/>
      <c r="HP79" s="129"/>
      <c r="HQ79" s="129"/>
      <c r="HR79" s="129"/>
      <c r="HS79" s="129"/>
      <c r="HT79" s="129"/>
      <c r="HU79" s="129"/>
      <c r="HV79" s="129"/>
      <c r="HW79" s="130"/>
      <c r="HX79" s="128">
        <f>データ!EQ7</f>
        <v>80.400000000000006</v>
      </c>
      <c r="HY79" s="129"/>
      <c r="HZ79" s="129"/>
      <c r="IA79" s="129"/>
      <c r="IB79" s="129"/>
      <c r="IC79" s="129"/>
      <c r="ID79" s="129"/>
      <c r="IE79" s="129"/>
      <c r="IF79" s="129"/>
      <c r="IG79" s="129"/>
      <c r="IH79" s="129"/>
      <c r="II79" s="129"/>
      <c r="IJ79" s="129"/>
      <c r="IK79" s="129"/>
      <c r="IL79" s="130"/>
      <c r="IM79" s="128">
        <f>データ!ER7</f>
        <v>82.4</v>
      </c>
      <c r="IN79" s="129"/>
      <c r="IO79" s="129"/>
      <c r="IP79" s="129"/>
      <c r="IQ79" s="129"/>
      <c r="IR79" s="129"/>
      <c r="IS79" s="129"/>
      <c r="IT79" s="129"/>
      <c r="IU79" s="129"/>
      <c r="IV79" s="129"/>
      <c r="IW79" s="129"/>
      <c r="IX79" s="129"/>
      <c r="IY79" s="129"/>
      <c r="IZ79" s="129"/>
      <c r="JA79" s="130"/>
      <c r="JB79" s="128">
        <f>データ!ES7</f>
        <v>79.7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50351204</v>
      </c>
      <c r="KH79" s="138"/>
      <c r="KI79" s="138"/>
      <c r="KJ79" s="138"/>
      <c r="KK79" s="138"/>
      <c r="KL79" s="138"/>
      <c r="KM79" s="138"/>
      <c r="KN79" s="138"/>
      <c r="KO79" s="138"/>
      <c r="KP79" s="138"/>
      <c r="KQ79" s="138"/>
      <c r="KR79" s="138"/>
      <c r="KS79" s="138"/>
      <c r="KT79" s="138"/>
      <c r="KU79" s="139"/>
      <c r="KV79" s="137">
        <f>データ!FA7</f>
        <v>50399491</v>
      </c>
      <c r="KW79" s="138"/>
      <c r="KX79" s="138"/>
      <c r="KY79" s="138"/>
      <c r="KZ79" s="138"/>
      <c r="LA79" s="138"/>
      <c r="LB79" s="138"/>
      <c r="LC79" s="138"/>
      <c r="LD79" s="138"/>
      <c r="LE79" s="138"/>
      <c r="LF79" s="138"/>
      <c r="LG79" s="138"/>
      <c r="LH79" s="138"/>
      <c r="LI79" s="138"/>
      <c r="LJ79" s="139"/>
      <c r="LK79" s="137">
        <f>データ!FB7</f>
        <v>51062991</v>
      </c>
      <c r="LL79" s="138"/>
      <c r="LM79" s="138"/>
      <c r="LN79" s="138"/>
      <c r="LO79" s="138"/>
      <c r="LP79" s="138"/>
      <c r="LQ79" s="138"/>
      <c r="LR79" s="138"/>
      <c r="LS79" s="138"/>
      <c r="LT79" s="138"/>
      <c r="LU79" s="138"/>
      <c r="LV79" s="138"/>
      <c r="LW79" s="138"/>
      <c r="LX79" s="138"/>
      <c r="LY79" s="139"/>
      <c r="LZ79" s="137">
        <f>データ!FC7</f>
        <v>52931657</v>
      </c>
      <c r="MA79" s="138"/>
      <c r="MB79" s="138"/>
      <c r="MC79" s="138"/>
      <c r="MD79" s="138"/>
      <c r="ME79" s="138"/>
      <c r="MF79" s="138"/>
      <c r="MG79" s="138"/>
      <c r="MH79" s="138"/>
      <c r="MI79" s="138"/>
      <c r="MJ79" s="138"/>
      <c r="MK79" s="138"/>
      <c r="ML79" s="138"/>
      <c r="MM79" s="138"/>
      <c r="MN79" s="139"/>
      <c r="MO79" s="137">
        <f>データ!FD7</f>
        <v>53416213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JMKxWex5sqQogJSzhQxQlpef0MFuwKJSS4Um8b8Jx4MzLfrDOXpxlISD9Lte6MFY7d/KMN8W5JM/f0Oq8FUrw==" saltValue="cqB4jZpmLnevQSU78prFA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158</v>
      </c>
      <c r="BG5" s="49" t="s">
        <v>149</v>
      </c>
      <c r="BH5" s="49" t="s">
        <v>150</v>
      </c>
      <c r="BI5" s="49" t="s">
        <v>151</v>
      </c>
      <c r="BJ5" s="49" t="s">
        <v>152</v>
      </c>
      <c r="BK5" s="49" t="s">
        <v>153</v>
      </c>
      <c r="BL5" s="49" t="s">
        <v>154</v>
      </c>
      <c r="BM5" s="49" t="s">
        <v>155</v>
      </c>
      <c r="BN5" s="49" t="s">
        <v>156</v>
      </c>
      <c r="BO5" s="49" t="s">
        <v>157</v>
      </c>
      <c r="BP5" s="49" t="s">
        <v>147</v>
      </c>
      <c r="BQ5" s="49" t="s">
        <v>148</v>
      </c>
      <c r="BR5" s="49" t="s">
        <v>159</v>
      </c>
      <c r="BS5" s="49" t="s">
        <v>150</v>
      </c>
      <c r="BT5" s="49" t="s">
        <v>160</v>
      </c>
      <c r="BU5" s="49" t="s">
        <v>152</v>
      </c>
      <c r="BV5" s="49" t="s">
        <v>153</v>
      </c>
      <c r="BW5" s="49" t="s">
        <v>154</v>
      </c>
      <c r="BX5" s="49" t="s">
        <v>155</v>
      </c>
      <c r="BY5" s="49" t="s">
        <v>156</v>
      </c>
      <c r="BZ5" s="49" t="s">
        <v>157</v>
      </c>
      <c r="CA5" s="49" t="s">
        <v>147</v>
      </c>
      <c r="CB5" s="49" t="s">
        <v>148</v>
      </c>
      <c r="CC5" s="49" t="s">
        <v>161</v>
      </c>
      <c r="CD5" s="49" t="s">
        <v>150</v>
      </c>
      <c r="CE5" s="49" t="s">
        <v>151</v>
      </c>
      <c r="CF5" s="49" t="s">
        <v>152</v>
      </c>
      <c r="CG5" s="49" t="s">
        <v>153</v>
      </c>
      <c r="CH5" s="49" t="s">
        <v>154</v>
      </c>
      <c r="CI5" s="49" t="s">
        <v>155</v>
      </c>
      <c r="CJ5" s="49" t="s">
        <v>156</v>
      </c>
      <c r="CK5" s="49" t="s">
        <v>157</v>
      </c>
      <c r="CL5" s="49" t="s">
        <v>162</v>
      </c>
      <c r="CM5" s="49" t="s">
        <v>163</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164</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161</v>
      </c>
      <c r="ER5" s="49" t="s">
        <v>150</v>
      </c>
      <c r="ES5" s="49" t="s">
        <v>151</v>
      </c>
      <c r="ET5" s="49" t="s">
        <v>152</v>
      </c>
      <c r="EU5" s="49" t="s">
        <v>153</v>
      </c>
      <c r="EV5" s="49" t="s">
        <v>154</v>
      </c>
      <c r="EW5" s="49" t="s">
        <v>155</v>
      </c>
      <c r="EX5" s="49" t="s">
        <v>156</v>
      </c>
      <c r="EY5" s="49" t="s">
        <v>165</v>
      </c>
      <c r="EZ5" s="49" t="s">
        <v>147</v>
      </c>
      <c r="FA5" s="49" t="s">
        <v>148</v>
      </c>
      <c r="FB5" s="49" t="s">
        <v>166</v>
      </c>
      <c r="FC5" s="49" t="s">
        <v>150</v>
      </c>
      <c r="FD5" s="49" t="s">
        <v>151</v>
      </c>
      <c r="FE5" s="49" t="s">
        <v>152</v>
      </c>
      <c r="FF5" s="49" t="s">
        <v>153</v>
      </c>
      <c r="FG5" s="49" t="s">
        <v>154</v>
      </c>
      <c r="FH5" s="49" t="s">
        <v>155</v>
      </c>
      <c r="FI5" s="49" t="s">
        <v>156</v>
      </c>
      <c r="FJ5" s="49" t="s">
        <v>157</v>
      </c>
    </row>
    <row r="6" spans="1:166" s="54" customFormat="1" x14ac:dyDescent="0.2">
      <c r="A6" s="35" t="s">
        <v>167</v>
      </c>
      <c r="B6" s="50">
        <f>B8</f>
        <v>2022</v>
      </c>
      <c r="C6" s="50">
        <f t="shared" ref="C6:M6" si="2">C8</f>
        <v>192091</v>
      </c>
      <c r="D6" s="50">
        <f t="shared" si="2"/>
        <v>46</v>
      </c>
      <c r="E6" s="50">
        <f t="shared" si="2"/>
        <v>6</v>
      </c>
      <c r="F6" s="50">
        <f t="shared" si="2"/>
        <v>0</v>
      </c>
      <c r="G6" s="50">
        <f t="shared" si="2"/>
        <v>1</v>
      </c>
      <c r="H6" s="152" t="str">
        <f>IF(H8&lt;&gt;I8,H8,"")&amp;IF(I8&lt;&gt;J8,I8,"")&amp;"　"&amp;J8</f>
        <v>山梨県北杜市　塩川病院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15</v>
      </c>
      <c r="R6" s="50" t="str">
        <f t="shared" si="3"/>
        <v>-</v>
      </c>
      <c r="S6" s="50" t="str">
        <f t="shared" si="3"/>
        <v>ド 透 訓</v>
      </c>
      <c r="T6" s="50" t="str">
        <f t="shared" si="3"/>
        <v>救 へ 輪</v>
      </c>
      <c r="U6" s="51">
        <f>U8</f>
        <v>45984</v>
      </c>
      <c r="V6" s="51">
        <f>V8</f>
        <v>12228</v>
      </c>
      <c r="W6" s="50" t="str">
        <f>W8</f>
        <v>第２種該当</v>
      </c>
      <c r="X6" s="50" t="str">
        <f t="shared" ref="X6" si="4">X8</f>
        <v>第２種該当</v>
      </c>
      <c r="Y6" s="50" t="str">
        <f t="shared" si="3"/>
        <v>１０：１</v>
      </c>
      <c r="Z6" s="51">
        <f t="shared" si="3"/>
        <v>54</v>
      </c>
      <c r="AA6" s="51">
        <f t="shared" si="3"/>
        <v>54</v>
      </c>
      <c r="AB6" s="51" t="str">
        <f t="shared" si="3"/>
        <v>-</v>
      </c>
      <c r="AC6" s="51" t="str">
        <f t="shared" si="3"/>
        <v>-</v>
      </c>
      <c r="AD6" s="51" t="str">
        <f t="shared" si="3"/>
        <v>-</v>
      </c>
      <c r="AE6" s="51">
        <f t="shared" si="3"/>
        <v>108</v>
      </c>
      <c r="AF6" s="51">
        <f t="shared" si="3"/>
        <v>51</v>
      </c>
      <c r="AG6" s="51">
        <f t="shared" si="3"/>
        <v>49</v>
      </c>
      <c r="AH6" s="51">
        <f t="shared" si="3"/>
        <v>100</v>
      </c>
      <c r="AI6" s="52">
        <f>IF(AI8="-",NA(),AI8)</f>
        <v>96.3</v>
      </c>
      <c r="AJ6" s="52">
        <f t="shared" ref="AJ6:AR6" si="5">IF(AJ8="-",NA(),AJ8)</f>
        <v>95.3</v>
      </c>
      <c r="AK6" s="52">
        <f t="shared" si="5"/>
        <v>89.9</v>
      </c>
      <c r="AL6" s="52">
        <f t="shared" si="5"/>
        <v>94.8</v>
      </c>
      <c r="AM6" s="52">
        <f t="shared" si="5"/>
        <v>95.6</v>
      </c>
      <c r="AN6" s="52">
        <f t="shared" si="5"/>
        <v>97.2</v>
      </c>
      <c r="AO6" s="52">
        <f t="shared" si="5"/>
        <v>96.9</v>
      </c>
      <c r="AP6" s="52">
        <f t="shared" si="5"/>
        <v>100.6</v>
      </c>
      <c r="AQ6" s="52">
        <f t="shared" si="5"/>
        <v>105.9</v>
      </c>
      <c r="AR6" s="52">
        <f t="shared" si="5"/>
        <v>104.3</v>
      </c>
      <c r="AS6" s="52" t="str">
        <f>IF(AS8="-","【-】","【"&amp;SUBSTITUTE(TEXT(AS8,"#,##0.0"),"-","△")&amp;"】")</f>
        <v>【103.5】</v>
      </c>
      <c r="AT6" s="52">
        <f>IF(AT8="-",NA(),AT8)</f>
        <v>87.1</v>
      </c>
      <c r="AU6" s="52">
        <f t="shared" ref="AU6:BC6" si="6">IF(AU8="-",NA(),AU8)</f>
        <v>85.7</v>
      </c>
      <c r="AV6" s="52">
        <f t="shared" si="6"/>
        <v>82.3</v>
      </c>
      <c r="AW6" s="52">
        <f t="shared" si="6"/>
        <v>87.2</v>
      </c>
      <c r="AX6" s="52">
        <f t="shared" si="6"/>
        <v>87.9</v>
      </c>
      <c r="AY6" s="52">
        <f t="shared" si="6"/>
        <v>84</v>
      </c>
      <c r="AZ6" s="52">
        <f t="shared" si="6"/>
        <v>84.3</v>
      </c>
      <c r="BA6" s="52">
        <f t="shared" si="6"/>
        <v>80.7</v>
      </c>
      <c r="BB6" s="52">
        <f t="shared" si="6"/>
        <v>82.2</v>
      </c>
      <c r="BC6" s="52">
        <f t="shared" si="6"/>
        <v>81.7</v>
      </c>
      <c r="BD6" s="52" t="str">
        <f>IF(BD8="-","【-】","【"&amp;SUBSTITUTE(TEXT(BD8,"#,##0.0"),"-","△")&amp;"】")</f>
        <v>【86.4】</v>
      </c>
      <c r="BE6" s="52">
        <f>IF(BE8="-",NA(),BE8)</f>
        <v>83.6</v>
      </c>
      <c r="BF6" s="52">
        <f t="shared" ref="BF6:BN6" si="7">IF(BF8="-",NA(),BF8)</f>
        <v>82.1</v>
      </c>
      <c r="BG6" s="52">
        <f t="shared" si="7"/>
        <v>78.5</v>
      </c>
      <c r="BH6" s="52">
        <f t="shared" si="7"/>
        <v>83</v>
      </c>
      <c r="BI6" s="52">
        <f t="shared" si="7"/>
        <v>83.7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89.8</v>
      </c>
      <c r="BQ6" s="52">
        <f t="shared" ref="BQ6:BY6" si="8">IF(BQ8="-",NA(),BQ8)</f>
        <v>89.5</v>
      </c>
      <c r="BR6" s="52">
        <f t="shared" si="8"/>
        <v>80.2</v>
      </c>
      <c r="BS6" s="52">
        <f t="shared" si="8"/>
        <v>84.9</v>
      </c>
      <c r="BT6" s="52">
        <f t="shared" si="8"/>
        <v>82.7</v>
      </c>
      <c r="BU6" s="52">
        <f t="shared" si="8"/>
        <v>70.099999999999994</v>
      </c>
      <c r="BV6" s="52">
        <f t="shared" si="8"/>
        <v>70.400000000000006</v>
      </c>
      <c r="BW6" s="52">
        <f t="shared" si="8"/>
        <v>65.8</v>
      </c>
      <c r="BX6" s="52">
        <f t="shared" si="8"/>
        <v>65</v>
      </c>
      <c r="BY6" s="52">
        <f t="shared" si="8"/>
        <v>63.3</v>
      </c>
      <c r="BZ6" s="52" t="str">
        <f>IF(BZ8="-","【-】","【"&amp;SUBSTITUTE(TEXT(BZ8,"#,##0.0"),"-","△")&amp;"】")</f>
        <v>【66.8】</v>
      </c>
      <c r="CA6" s="53">
        <f>IF(CA8="-",NA(),CA8)</f>
        <v>25438</v>
      </c>
      <c r="CB6" s="53">
        <f t="shared" ref="CB6:CJ6" si="9">IF(CB8="-",NA(),CB8)</f>
        <v>24897</v>
      </c>
      <c r="CC6" s="53">
        <f t="shared" si="9"/>
        <v>25402</v>
      </c>
      <c r="CD6" s="53">
        <f t="shared" si="9"/>
        <v>26066</v>
      </c>
      <c r="CE6" s="53">
        <f t="shared" si="9"/>
        <v>27026</v>
      </c>
      <c r="CF6" s="53">
        <f t="shared" si="9"/>
        <v>34924</v>
      </c>
      <c r="CG6" s="53">
        <f t="shared" si="9"/>
        <v>35788</v>
      </c>
      <c r="CH6" s="53">
        <f t="shared" si="9"/>
        <v>37855</v>
      </c>
      <c r="CI6" s="53">
        <f t="shared" si="9"/>
        <v>39289</v>
      </c>
      <c r="CJ6" s="53">
        <f t="shared" si="9"/>
        <v>40846</v>
      </c>
      <c r="CK6" s="52" t="str">
        <f>IF(CK8="-","【-】","【"&amp;SUBSTITUTE(TEXT(CK8,"#,##0"),"-","△")&amp;"】")</f>
        <v>【61,837】</v>
      </c>
      <c r="CL6" s="53">
        <f>IF(CL8="-",NA(),CL8)</f>
        <v>10117</v>
      </c>
      <c r="CM6" s="53">
        <f t="shared" ref="CM6:CU6" si="10">IF(CM8="-",NA(),CM8)</f>
        <v>10151</v>
      </c>
      <c r="CN6" s="53">
        <f t="shared" si="10"/>
        <v>10697</v>
      </c>
      <c r="CO6" s="53">
        <f t="shared" si="10"/>
        <v>11145</v>
      </c>
      <c r="CP6" s="53">
        <f t="shared" si="10"/>
        <v>11532</v>
      </c>
      <c r="CQ6" s="53">
        <f t="shared" si="10"/>
        <v>10244</v>
      </c>
      <c r="CR6" s="53">
        <f t="shared" si="10"/>
        <v>10602</v>
      </c>
      <c r="CS6" s="53">
        <f t="shared" si="10"/>
        <v>11234</v>
      </c>
      <c r="CT6" s="53">
        <f t="shared" si="10"/>
        <v>11512</v>
      </c>
      <c r="CU6" s="53">
        <f t="shared" si="10"/>
        <v>11831</v>
      </c>
      <c r="CV6" s="52" t="str">
        <f>IF(CV8="-","【-】","【"&amp;SUBSTITUTE(TEXT(CV8,"#,##0"),"-","△")&amp;"】")</f>
        <v>【17,600】</v>
      </c>
      <c r="CW6" s="52">
        <f>IF(CW8="-",NA(),CW8)</f>
        <v>60.2</v>
      </c>
      <c r="CX6" s="52">
        <f t="shared" ref="CX6:DF6" si="11">IF(CX8="-",NA(),CX8)</f>
        <v>61.2</v>
      </c>
      <c r="CY6" s="52">
        <f t="shared" si="11"/>
        <v>66.599999999999994</v>
      </c>
      <c r="CZ6" s="52">
        <f t="shared" si="11"/>
        <v>63.1</v>
      </c>
      <c r="DA6" s="52">
        <f t="shared" si="11"/>
        <v>61.3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16.600000000000001</v>
      </c>
      <c r="DI6" s="52">
        <f t="shared" ref="DI6:DQ6" si="12">IF(DI8="-",NA(),DI8)</f>
        <v>18</v>
      </c>
      <c r="DJ6" s="52">
        <f t="shared" si="12"/>
        <v>18.2</v>
      </c>
      <c r="DK6" s="52">
        <f t="shared" si="12"/>
        <v>17</v>
      </c>
      <c r="DL6" s="52">
        <f t="shared" si="12"/>
        <v>17.2</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2.8</v>
      </c>
      <c r="DX6" s="52">
        <f t="shared" si="13"/>
        <v>117.1</v>
      </c>
      <c r="DY6" s="52">
        <f t="shared" si="13"/>
        <v>120.5</v>
      </c>
      <c r="DZ6" s="52">
        <f t="shared" si="13"/>
        <v>124.2</v>
      </c>
      <c r="EA6" s="52">
        <f t="shared" si="13"/>
        <v>121.6</v>
      </c>
      <c r="EB6" s="52">
        <f t="shared" si="13"/>
        <v>118.9</v>
      </c>
      <c r="EC6" s="52" t="str">
        <f>IF(EC8="-","【-】","【"&amp;SUBSTITUTE(TEXT(EC8,"#,##0.0"),"-","△")&amp;"】")</f>
        <v>【63.0】</v>
      </c>
      <c r="ED6" s="52">
        <f>IF(ED8="-",NA(),ED8)</f>
        <v>66</v>
      </c>
      <c r="EE6" s="52">
        <f t="shared" ref="EE6:EM6" si="14">IF(EE8="-",NA(),EE8)</f>
        <v>69.099999999999994</v>
      </c>
      <c r="EF6" s="52">
        <f t="shared" si="14"/>
        <v>70.099999999999994</v>
      </c>
      <c r="EG6" s="52">
        <f t="shared" si="14"/>
        <v>67.599999999999994</v>
      </c>
      <c r="EH6" s="52">
        <f t="shared" si="14"/>
        <v>68.400000000000006</v>
      </c>
      <c r="EI6" s="52">
        <f t="shared" si="14"/>
        <v>54.1</v>
      </c>
      <c r="EJ6" s="52">
        <f t="shared" si="14"/>
        <v>54.6</v>
      </c>
      <c r="EK6" s="52">
        <f t="shared" si="14"/>
        <v>56.9</v>
      </c>
      <c r="EL6" s="52">
        <f t="shared" si="14"/>
        <v>58.1</v>
      </c>
      <c r="EM6" s="52">
        <f t="shared" si="14"/>
        <v>59.4</v>
      </c>
      <c r="EN6" s="52" t="str">
        <f>IF(EN8="-","【-】","【"&amp;SUBSTITUTE(TEXT(EN8,"#,##0.0"),"-","△")&amp;"】")</f>
        <v>【56.4】</v>
      </c>
      <c r="EO6" s="52">
        <f>IF(EO8="-",NA(),EO8)</f>
        <v>75</v>
      </c>
      <c r="EP6" s="52">
        <f t="shared" ref="EP6:EX6" si="15">IF(EP8="-",NA(),EP8)</f>
        <v>80.900000000000006</v>
      </c>
      <c r="EQ6" s="52">
        <f t="shared" si="15"/>
        <v>80.400000000000006</v>
      </c>
      <c r="ER6" s="52">
        <f t="shared" si="15"/>
        <v>82.4</v>
      </c>
      <c r="ES6" s="52">
        <f t="shared" si="15"/>
        <v>79.7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50351204</v>
      </c>
      <c r="FA6" s="53">
        <f t="shared" ref="FA6:FI6" si="16">IF(FA8="-",NA(),FA8)</f>
        <v>50399491</v>
      </c>
      <c r="FB6" s="53">
        <f t="shared" si="16"/>
        <v>51062991</v>
      </c>
      <c r="FC6" s="53">
        <f t="shared" si="16"/>
        <v>52931657</v>
      </c>
      <c r="FD6" s="53">
        <f t="shared" si="16"/>
        <v>53416213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168</v>
      </c>
      <c r="B7" s="50">
        <f t="shared" ref="B7:AH7" si="17">B8</f>
        <v>2022</v>
      </c>
      <c r="C7" s="50">
        <f t="shared" si="17"/>
        <v>192091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15</v>
      </c>
      <c r="R7" s="50" t="str">
        <f t="shared" si="17"/>
        <v>-</v>
      </c>
      <c r="S7" s="50" t="str">
        <f t="shared" si="17"/>
        <v>ド 透 訓</v>
      </c>
      <c r="T7" s="50" t="str">
        <f t="shared" si="17"/>
        <v>救 へ 輪</v>
      </c>
      <c r="U7" s="51">
        <f>U8</f>
        <v>45984</v>
      </c>
      <c r="V7" s="51">
        <f>V8</f>
        <v>12228</v>
      </c>
      <c r="W7" s="50" t="str">
        <f>W8</f>
        <v>第２種該当</v>
      </c>
      <c r="X7" s="50" t="str">
        <f t="shared" si="17"/>
        <v>第２種該当</v>
      </c>
      <c r="Y7" s="50" t="str">
        <f t="shared" si="17"/>
        <v>１０：１</v>
      </c>
      <c r="Z7" s="51">
        <f t="shared" si="17"/>
        <v>54</v>
      </c>
      <c r="AA7" s="51">
        <f t="shared" si="17"/>
        <v>54</v>
      </c>
      <c r="AB7" s="51" t="str">
        <f t="shared" si="17"/>
        <v>-</v>
      </c>
      <c r="AC7" s="51" t="str">
        <f t="shared" si="17"/>
        <v>-</v>
      </c>
      <c r="AD7" s="51" t="str">
        <f t="shared" si="17"/>
        <v>-</v>
      </c>
      <c r="AE7" s="51">
        <f t="shared" si="17"/>
        <v>108</v>
      </c>
      <c r="AF7" s="51">
        <f t="shared" si="17"/>
        <v>51</v>
      </c>
      <c r="AG7" s="51">
        <f t="shared" si="17"/>
        <v>49</v>
      </c>
      <c r="AH7" s="51">
        <f t="shared" si="17"/>
        <v>100</v>
      </c>
      <c r="AI7" s="52">
        <f>AI8</f>
        <v>96.3</v>
      </c>
      <c r="AJ7" s="52">
        <f t="shared" ref="AJ7:AR7" si="18">AJ8</f>
        <v>95.3</v>
      </c>
      <c r="AK7" s="52">
        <f t="shared" si="18"/>
        <v>89.9</v>
      </c>
      <c r="AL7" s="52">
        <f t="shared" si="18"/>
        <v>94.8</v>
      </c>
      <c r="AM7" s="52">
        <f t="shared" si="18"/>
        <v>95.6</v>
      </c>
      <c r="AN7" s="52">
        <f t="shared" si="18"/>
        <v>97.2</v>
      </c>
      <c r="AO7" s="52">
        <f t="shared" si="18"/>
        <v>96.9</v>
      </c>
      <c r="AP7" s="52">
        <f t="shared" si="18"/>
        <v>100.6</v>
      </c>
      <c r="AQ7" s="52">
        <f t="shared" si="18"/>
        <v>105.9</v>
      </c>
      <c r="AR7" s="52">
        <f t="shared" si="18"/>
        <v>104.3</v>
      </c>
      <c r="AS7" s="52"/>
      <c r="AT7" s="52">
        <f>AT8</f>
        <v>87.1</v>
      </c>
      <c r="AU7" s="52">
        <f t="shared" ref="AU7:BC7" si="19">AU8</f>
        <v>85.7</v>
      </c>
      <c r="AV7" s="52">
        <f t="shared" si="19"/>
        <v>82.3</v>
      </c>
      <c r="AW7" s="52">
        <f t="shared" si="19"/>
        <v>87.2</v>
      </c>
      <c r="AX7" s="52">
        <f t="shared" si="19"/>
        <v>87.9</v>
      </c>
      <c r="AY7" s="52">
        <f t="shared" si="19"/>
        <v>84</v>
      </c>
      <c r="AZ7" s="52">
        <f t="shared" si="19"/>
        <v>84.3</v>
      </c>
      <c r="BA7" s="52">
        <f t="shared" si="19"/>
        <v>80.7</v>
      </c>
      <c r="BB7" s="52">
        <f t="shared" si="19"/>
        <v>82.2</v>
      </c>
      <c r="BC7" s="52">
        <f t="shared" si="19"/>
        <v>81.7</v>
      </c>
      <c r="BD7" s="52"/>
      <c r="BE7" s="52">
        <f>BE8</f>
        <v>83.6</v>
      </c>
      <c r="BF7" s="52">
        <f t="shared" ref="BF7:BN7" si="20">BF8</f>
        <v>82.1</v>
      </c>
      <c r="BG7" s="52">
        <f t="shared" si="20"/>
        <v>78.5</v>
      </c>
      <c r="BH7" s="52">
        <f t="shared" si="20"/>
        <v>83</v>
      </c>
      <c r="BI7" s="52">
        <f t="shared" si="20"/>
        <v>83.7</v>
      </c>
      <c r="BJ7" s="52">
        <f t="shared" si="20"/>
        <v>80.400000000000006</v>
      </c>
      <c r="BK7" s="52">
        <f t="shared" si="20"/>
        <v>80.599999999999994</v>
      </c>
      <c r="BL7" s="52">
        <f t="shared" si="20"/>
        <v>77.099999999999994</v>
      </c>
      <c r="BM7" s="52">
        <f t="shared" si="20"/>
        <v>78.599999999999994</v>
      </c>
      <c r="BN7" s="52">
        <f t="shared" si="20"/>
        <v>78.099999999999994</v>
      </c>
      <c r="BO7" s="52"/>
      <c r="BP7" s="52">
        <f>BP8</f>
        <v>89.8</v>
      </c>
      <c r="BQ7" s="52">
        <f t="shared" ref="BQ7:BY7" si="21">BQ8</f>
        <v>89.5</v>
      </c>
      <c r="BR7" s="52">
        <f t="shared" si="21"/>
        <v>80.2</v>
      </c>
      <c r="BS7" s="52">
        <f t="shared" si="21"/>
        <v>84.9</v>
      </c>
      <c r="BT7" s="52">
        <f t="shared" si="21"/>
        <v>82.7</v>
      </c>
      <c r="BU7" s="52">
        <f t="shared" si="21"/>
        <v>70.099999999999994</v>
      </c>
      <c r="BV7" s="52">
        <f t="shared" si="21"/>
        <v>70.400000000000006</v>
      </c>
      <c r="BW7" s="52">
        <f t="shared" si="21"/>
        <v>65.8</v>
      </c>
      <c r="BX7" s="52">
        <f t="shared" si="21"/>
        <v>65</v>
      </c>
      <c r="BY7" s="52">
        <f t="shared" si="21"/>
        <v>63.3</v>
      </c>
      <c r="BZ7" s="52"/>
      <c r="CA7" s="53">
        <f>CA8</f>
        <v>25438</v>
      </c>
      <c r="CB7" s="53">
        <f t="shared" ref="CB7:CJ7" si="22">CB8</f>
        <v>24897</v>
      </c>
      <c r="CC7" s="53">
        <f t="shared" si="22"/>
        <v>25402</v>
      </c>
      <c r="CD7" s="53">
        <f t="shared" si="22"/>
        <v>26066</v>
      </c>
      <c r="CE7" s="53">
        <f t="shared" si="22"/>
        <v>27026</v>
      </c>
      <c r="CF7" s="53">
        <f t="shared" si="22"/>
        <v>34924</v>
      </c>
      <c r="CG7" s="53">
        <f t="shared" si="22"/>
        <v>35788</v>
      </c>
      <c r="CH7" s="53">
        <f t="shared" si="22"/>
        <v>37855</v>
      </c>
      <c r="CI7" s="53">
        <f t="shared" si="22"/>
        <v>39289</v>
      </c>
      <c r="CJ7" s="53">
        <f t="shared" si="22"/>
        <v>40846</v>
      </c>
      <c r="CK7" s="52"/>
      <c r="CL7" s="53">
        <f>CL8</f>
        <v>10117</v>
      </c>
      <c r="CM7" s="53">
        <f t="shared" ref="CM7:CU7" si="23">CM8</f>
        <v>10151</v>
      </c>
      <c r="CN7" s="53">
        <f t="shared" si="23"/>
        <v>10697</v>
      </c>
      <c r="CO7" s="53">
        <f t="shared" si="23"/>
        <v>11145</v>
      </c>
      <c r="CP7" s="53">
        <f t="shared" si="23"/>
        <v>11532</v>
      </c>
      <c r="CQ7" s="53">
        <f t="shared" si="23"/>
        <v>10244</v>
      </c>
      <c r="CR7" s="53">
        <f t="shared" si="23"/>
        <v>10602</v>
      </c>
      <c r="CS7" s="53">
        <f t="shared" si="23"/>
        <v>11234</v>
      </c>
      <c r="CT7" s="53">
        <f t="shared" si="23"/>
        <v>11512</v>
      </c>
      <c r="CU7" s="53">
        <f t="shared" si="23"/>
        <v>11831</v>
      </c>
      <c r="CV7" s="52"/>
      <c r="CW7" s="52">
        <f>CW8</f>
        <v>60.2</v>
      </c>
      <c r="CX7" s="52">
        <f t="shared" ref="CX7:DF7" si="24">CX8</f>
        <v>61.2</v>
      </c>
      <c r="CY7" s="52">
        <f t="shared" si="24"/>
        <v>66.599999999999994</v>
      </c>
      <c r="CZ7" s="52">
        <f t="shared" si="24"/>
        <v>63.1</v>
      </c>
      <c r="DA7" s="52">
        <f t="shared" si="24"/>
        <v>61.3</v>
      </c>
      <c r="DB7" s="52">
        <f t="shared" si="24"/>
        <v>63.7</v>
      </c>
      <c r="DC7" s="52">
        <f t="shared" si="24"/>
        <v>63.3</v>
      </c>
      <c r="DD7" s="52">
        <f t="shared" si="24"/>
        <v>68.5</v>
      </c>
      <c r="DE7" s="52">
        <f t="shared" si="24"/>
        <v>67.099999999999994</v>
      </c>
      <c r="DF7" s="52">
        <f t="shared" si="24"/>
        <v>66.900000000000006</v>
      </c>
      <c r="DG7" s="52"/>
      <c r="DH7" s="52">
        <f>DH8</f>
        <v>16.600000000000001</v>
      </c>
      <c r="DI7" s="52">
        <f t="shared" ref="DI7:DQ7" si="25">DI8</f>
        <v>18</v>
      </c>
      <c r="DJ7" s="52">
        <f t="shared" si="25"/>
        <v>18.2</v>
      </c>
      <c r="DK7" s="52">
        <f t="shared" si="25"/>
        <v>17</v>
      </c>
      <c r="DL7" s="52">
        <f t="shared" si="25"/>
        <v>17.2</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2.8</v>
      </c>
      <c r="DX7" s="52">
        <f t="shared" si="26"/>
        <v>117.1</v>
      </c>
      <c r="DY7" s="52">
        <f t="shared" si="26"/>
        <v>120.5</v>
      </c>
      <c r="DZ7" s="52">
        <f t="shared" si="26"/>
        <v>124.2</v>
      </c>
      <c r="EA7" s="52">
        <f t="shared" si="26"/>
        <v>121.6</v>
      </c>
      <c r="EB7" s="52">
        <f t="shared" si="26"/>
        <v>118.9</v>
      </c>
      <c r="EC7" s="52"/>
      <c r="ED7" s="52">
        <f>ED8</f>
        <v>66</v>
      </c>
      <c r="EE7" s="52">
        <f t="shared" ref="EE7:EM7" si="27">EE8</f>
        <v>69.099999999999994</v>
      </c>
      <c r="EF7" s="52">
        <f t="shared" si="27"/>
        <v>70.099999999999994</v>
      </c>
      <c r="EG7" s="52">
        <f t="shared" si="27"/>
        <v>67.599999999999994</v>
      </c>
      <c r="EH7" s="52">
        <f t="shared" si="27"/>
        <v>68.400000000000006</v>
      </c>
      <c r="EI7" s="52">
        <f t="shared" si="27"/>
        <v>54.1</v>
      </c>
      <c r="EJ7" s="52">
        <f t="shared" si="27"/>
        <v>54.6</v>
      </c>
      <c r="EK7" s="52">
        <f t="shared" si="27"/>
        <v>56.9</v>
      </c>
      <c r="EL7" s="52">
        <f t="shared" si="27"/>
        <v>58.1</v>
      </c>
      <c r="EM7" s="52">
        <f t="shared" si="27"/>
        <v>59.4</v>
      </c>
      <c r="EN7" s="52"/>
      <c r="EO7" s="52">
        <f>EO8</f>
        <v>75</v>
      </c>
      <c r="EP7" s="52">
        <f t="shared" ref="EP7:EX7" si="28">EP8</f>
        <v>80.900000000000006</v>
      </c>
      <c r="EQ7" s="52">
        <f t="shared" si="28"/>
        <v>80.400000000000006</v>
      </c>
      <c r="ER7" s="52">
        <f t="shared" si="28"/>
        <v>82.4</v>
      </c>
      <c r="ES7" s="52">
        <f t="shared" si="28"/>
        <v>79.7</v>
      </c>
      <c r="ET7" s="52">
        <f t="shared" si="28"/>
        <v>71.400000000000006</v>
      </c>
      <c r="EU7" s="52">
        <f t="shared" si="28"/>
        <v>71.7</v>
      </c>
      <c r="EV7" s="52">
        <f t="shared" si="28"/>
        <v>72.900000000000006</v>
      </c>
      <c r="EW7" s="52">
        <f t="shared" si="28"/>
        <v>73.900000000000006</v>
      </c>
      <c r="EX7" s="52">
        <f t="shared" si="28"/>
        <v>74.3</v>
      </c>
      <c r="EY7" s="52"/>
      <c r="EZ7" s="53">
        <f>EZ8</f>
        <v>50351204</v>
      </c>
      <c r="FA7" s="53">
        <f t="shared" ref="FA7:FI7" si="29">FA8</f>
        <v>50399491</v>
      </c>
      <c r="FB7" s="53">
        <f t="shared" si="29"/>
        <v>51062991</v>
      </c>
      <c r="FC7" s="53">
        <f t="shared" si="29"/>
        <v>52931657</v>
      </c>
      <c r="FD7" s="53">
        <f t="shared" si="29"/>
        <v>53416213</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192091</v>
      </c>
      <c r="D8" s="55">
        <v>46</v>
      </c>
      <c r="E8" s="55">
        <v>6</v>
      </c>
      <c r="F8" s="55">
        <v>0</v>
      </c>
      <c r="G8" s="55">
        <v>1</v>
      </c>
      <c r="H8" s="55" t="s">
        <v>169</v>
      </c>
      <c r="I8" s="55" t="s">
        <v>170</v>
      </c>
      <c r="J8" s="55" t="s">
        <v>171</v>
      </c>
      <c r="K8" s="55" t="s">
        <v>172</v>
      </c>
      <c r="L8" s="55" t="s">
        <v>173</v>
      </c>
      <c r="M8" s="55" t="s">
        <v>174</v>
      </c>
      <c r="N8" s="55" t="s">
        <v>175</v>
      </c>
      <c r="O8" s="55" t="s">
        <v>176</v>
      </c>
      <c r="P8" s="55" t="s">
        <v>177</v>
      </c>
      <c r="Q8" s="56">
        <v>15</v>
      </c>
      <c r="R8" s="55" t="s">
        <v>40</v>
      </c>
      <c r="S8" s="55" t="s">
        <v>178</v>
      </c>
      <c r="T8" s="55" t="s">
        <v>179</v>
      </c>
      <c r="U8" s="56">
        <v>45984</v>
      </c>
      <c r="V8" s="56">
        <v>12228</v>
      </c>
      <c r="W8" s="55" t="s">
        <v>180</v>
      </c>
      <c r="X8" s="55" t="s">
        <v>180</v>
      </c>
      <c r="Y8" s="57" t="s">
        <v>181</v>
      </c>
      <c r="Z8" s="56">
        <v>54</v>
      </c>
      <c r="AA8" s="56">
        <v>54</v>
      </c>
      <c r="AB8" s="56" t="s">
        <v>40</v>
      </c>
      <c r="AC8" s="56" t="s">
        <v>40</v>
      </c>
      <c r="AD8" s="56" t="s">
        <v>40</v>
      </c>
      <c r="AE8" s="56">
        <v>108</v>
      </c>
      <c r="AF8" s="56">
        <v>51</v>
      </c>
      <c r="AG8" s="56">
        <v>49</v>
      </c>
      <c r="AH8" s="56">
        <v>100</v>
      </c>
      <c r="AI8" s="58">
        <v>96.3</v>
      </c>
      <c r="AJ8" s="58">
        <v>95.3</v>
      </c>
      <c r="AK8" s="58">
        <v>89.9</v>
      </c>
      <c r="AL8" s="58">
        <v>94.8</v>
      </c>
      <c r="AM8" s="58">
        <v>95.6</v>
      </c>
      <c r="AN8" s="58">
        <v>97.2</v>
      </c>
      <c r="AO8" s="58">
        <v>96.9</v>
      </c>
      <c r="AP8" s="58">
        <v>100.6</v>
      </c>
      <c r="AQ8" s="58">
        <v>105.9</v>
      </c>
      <c r="AR8" s="58">
        <v>104.3</v>
      </c>
      <c r="AS8" s="58">
        <v>103.5</v>
      </c>
      <c r="AT8" s="58">
        <v>87.1</v>
      </c>
      <c r="AU8" s="58">
        <v>85.7</v>
      </c>
      <c r="AV8" s="58">
        <v>82.3</v>
      </c>
      <c r="AW8" s="58">
        <v>87.2</v>
      </c>
      <c r="AX8" s="58">
        <v>87.9</v>
      </c>
      <c r="AY8" s="58">
        <v>84</v>
      </c>
      <c r="AZ8" s="58">
        <v>84.3</v>
      </c>
      <c r="BA8" s="58">
        <v>80.7</v>
      </c>
      <c r="BB8" s="58">
        <v>82.2</v>
      </c>
      <c r="BC8" s="58">
        <v>81.7</v>
      </c>
      <c r="BD8" s="58">
        <v>86.4</v>
      </c>
      <c r="BE8" s="59">
        <v>83.6</v>
      </c>
      <c r="BF8" s="59">
        <v>82.1</v>
      </c>
      <c r="BG8" s="59">
        <v>78.5</v>
      </c>
      <c r="BH8" s="59">
        <v>83</v>
      </c>
      <c r="BI8" s="59">
        <v>83.7</v>
      </c>
      <c r="BJ8" s="59">
        <v>80.400000000000006</v>
      </c>
      <c r="BK8" s="59">
        <v>80.599999999999994</v>
      </c>
      <c r="BL8" s="59">
        <v>77.099999999999994</v>
      </c>
      <c r="BM8" s="59">
        <v>78.599999999999994</v>
      </c>
      <c r="BN8" s="59">
        <v>78.099999999999994</v>
      </c>
      <c r="BO8" s="59">
        <v>83.7</v>
      </c>
      <c r="BP8" s="58">
        <v>89.8</v>
      </c>
      <c r="BQ8" s="58">
        <v>89.5</v>
      </c>
      <c r="BR8" s="58">
        <v>80.2</v>
      </c>
      <c r="BS8" s="58">
        <v>84.9</v>
      </c>
      <c r="BT8" s="58">
        <v>82.7</v>
      </c>
      <c r="BU8" s="58">
        <v>70.099999999999994</v>
      </c>
      <c r="BV8" s="58">
        <v>70.400000000000006</v>
      </c>
      <c r="BW8" s="58">
        <v>65.8</v>
      </c>
      <c r="BX8" s="58">
        <v>65</v>
      </c>
      <c r="BY8" s="58">
        <v>63.3</v>
      </c>
      <c r="BZ8" s="58">
        <v>66.8</v>
      </c>
      <c r="CA8" s="59">
        <v>25438</v>
      </c>
      <c r="CB8" s="59">
        <v>24897</v>
      </c>
      <c r="CC8" s="59">
        <v>25402</v>
      </c>
      <c r="CD8" s="59">
        <v>26066</v>
      </c>
      <c r="CE8" s="59">
        <v>27026</v>
      </c>
      <c r="CF8" s="59">
        <v>34924</v>
      </c>
      <c r="CG8" s="59">
        <v>35788</v>
      </c>
      <c r="CH8" s="59">
        <v>37855</v>
      </c>
      <c r="CI8" s="59">
        <v>39289</v>
      </c>
      <c r="CJ8" s="59">
        <v>40846</v>
      </c>
      <c r="CK8" s="58">
        <v>61837</v>
      </c>
      <c r="CL8" s="59">
        <v>10117</v>
      </c>
      <c r="CM8" s="59">
        <v>10151</v>
      </c>
      <c r="CN8" s="59">
        <v>10697</v>
      </c>
      <c r="CO8" s="59">
        <v>11145</v>
      </c>
      <c r="CP8" s="59">
        <v>11532</v>
      </c>
      <c r="CQ8" s="59">
        <v>10244</v>
      </c>
      <c r="CR8" s="59">
        <v>10602</v>
      </c>
      <c r="CS8" s="59">
        <v>11234</v>
      </c>
      <c r="CT8" s="59">
        <v>11512</v>
      </c>
      <c r="CU8" s="59">
        <v>11831</v>
      </c>
      <c r="CV8" s="58">
        <v>17600</v>
      </c>
      <c r="CW8" s="59">
        <v>60.2</v>
      </c>
      <c r="CX8" s="59">
        <v>61.2</v>
      </c>
      <c r="CY8" s="59">
        <v>66.599999999999994</v>
      </c>
      <c r="CZ8" s="59">
        <v>63.1</v>
      </c>
      <c r="DA8" s="59">
        <v>61.3</v>
      </c>
      <c r="DB8" s="59">
        <v>63.7</v>
      </c>
      <c r="DC8" s="59">
        <v>63.3</v>
      </c>
      <c r="DD8" s="59">
        <v>68.5</v>
      </c>
      <c r="DE8" s="59">
        <v>67.099999999999994</v>
      </c>
      <c r="DF8" s="59">
        <v>66.900000000000006</v>
      </c>
      <c r="DG8" s="59">
        <v>55.6</v>
      </c>
      <c r="DH8" s="59">
        <v>16.600000000000001</v>
      </c>
      <c r="DI8" s="59">
        <v>18</v>
      </c>
      <c r="DJ8" s="59">
        <v>18.2</v>
      </c>
      <c r="DK8" s="59">
        <v>17</v>
      </c>
      <c r="DL8" s="59">
        <v>17.2</v>
      </c>
      <c r="DM8" s="59">
        <v>17.7</v>
      </c>
      <c r="DN8" s="59">
        <v>17.5</v>
      </c>
      <c r="DO8" s="59">
        <v>17.5</v>
      </c>
      <c r="DP8" s="59">
        <v>17.3</v>
      </c>
      <c r="DQ8" s="59">
        <v>17.899999999999999</v>
      </c>
      <c r="DR8" s="59">
        <v>25.1</v>
      </c>
      <c r="DS8" s="59">
        <v>0</v>
      </c>
      <c r="DT8" s="59">
        <v>0</v>
      </c>
      <c r="DU8" s="59">
        <v>0</v>
      </c>
      <c r="DV8" s="59">
        <v>0</v>
      </c>
      <c r="DW8" s="59">
        <v>2.8</v>
      </c>
      <c r="DX8" s="59">
        <v>117.1</v>
      </c>
      <c r="DY8" s="59">
        <v>120.5</v>
      </c>
      <c r="DZ8" s="59">
        <v>124.2</v>
      </c>
      <c r="EA8" s="59">
        <v>121.6</v>
      </c>
      <c r="EB8" s="59">
        <v>118.9</v>
      </c>
      <c r="EC8" s="59">
        <v>63</v>
      </c>
      <c r="ED8" s="58">
        <v>66</v>
      </c>
      <c r="EE8" s="58">
        <v>69.099999999999994</v>
      </c>
      <c r="EF8" s="58">
        <v>70.099999999999994</v>
      </c>
      <c r="EG8" s="58">
        <v>67.599999999999994</v>
      </c>
      <c r="EH8" s="58">
        <v>68.400000000000006</v>
      </c>
      <c r="EI8" s="58">
        <v>54.1</v>
      </c>
      <c r="EJ8" s="58">
        <v>54.6</v>
      </c>
      <c r="EK8" s="58">
        <v>56.9</v>
      </c>
      <c r="EL8" s="58">
        <v>58.1</v>
      </c>
      <c r="EM8" s="58">
        <v>59.4</v>
      </c>
      <c r="EN8" s="58">
        <v>56.4</v>
      </c>
      <c r="EO8" s="58">
        <v>75</v>
      </c>
      <c r="EP8" s="58">
        <v>80.900000000000006</v>
      </c>
      <c r="EQ8" s="58">
        <v>80.400000000000006</v>
      </c>
      <c r="ER8" s="58">
        <v>82.4</v>
      </c>
      <c r="ES8" s="58">
        <v>79.7</v>
      </c>
      <c r="ET8" s="58">
        <v>71.400000000000006</v>
      </c>
      <c r="EU8" s="58">
        <v>71.7</v>
      </c>
      <c r="EV8" s="58">
        <v>72.900000000000006</v>
      </c>
      <c r="EW8" s="58">
        <v>73.900000000000006</v>
      </c>
      <c r="EX8" s="58">
        <v>74.3</v>
      </c>
      <c r="EY8" s="58">
        <v>70.7</v>
      </c>
      <c r="EZ8" s="59">
        <v>50351204</v>
      </c>
      <c r="FA8" s="59">
        <v>50399491</v>
      </c>
      <c r="FB8" s="59">
        <v>51062991</v>
      </c>
      <c r="FC8" s="59">
        <v>52931657</v>
      </c>
      <c r="FD8" s="59">
        <v>53416213</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白倉　充久</cp:lastModifiedBy>
  <cp:lastPrinted>2024-01-29T23:06:33Z</cp:lastPrinted>
  <dcterms:created xsi:type="dcterms:W3CDTF">2023-12-20T05:07:32Z</dcterms:created>
  <dcterms:modified xsi:type="dcterms:W3CDTF">2024-02-04T23:47:50Z</dcterms:modified>
  <cp:category/>
</cp:coreProperties>
</file>