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M:\2023年度\4.計画担当\1.上水道事業\公営企業に係る経営比較分析表（令和４年度）の分析等\"/>
    </mc:Choice>
  </mc:AlternateContent>
  <xr:revisionPtr revIDLastSave="0" documentId="13_ncr:1_{AFF0D73C-8306-4EEC-AD00-FFE58C90D570}" xr6:coauthVersionLast="43" xr6:coauthVersionMax="43" xr10:uidLastSave="{00000000-0000-0000-0000-000000000000}"/>
  <workbookProtection workbookAlgorithmName="SHA-512" workbookHashValue="y8kFAoAqmsLr/3GjWznVQYcVBvtYpKpwQhUmm7bVUvyDBC3SbbZclbV6GlA5BTt03Ar9G4/4NfbOvdiaSvwf+w==" workbookSaltValue="Y0XLTQjOT3trp4EGWG1ml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L10" i="4"/>
  <c r="W10" i="4"/>
  <c r="B10" i="4"/>
  <c r="AT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<sst xmlns="http://schemas.openxmlformats.org/spreadsheetml/2006/main" count="228" uniqueCount="113">
  <si>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</si>
  <si>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</si>
  <si>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</si>
  <si>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</si>
  <si>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</si>
  <si>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</si>
  <si>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</si>
  <si>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</si>
  <si>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</si>
  <si>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</si>
  <si>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</si>
  <si>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</si>
  <si>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</si>
  <si>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</si>
  <si>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</si>
  <si>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</si>
  <si>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</si>
  <si>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</si>
  <si>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</si>
  <si>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</si>
  <si>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</si>
  <si>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</si>
  <si>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</si>
  <si>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</si>
  <si>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</si>
  <si>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</si>
  <si>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</si>
  <si>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</si>
  <si>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</si>
  <si>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</si>
  <si>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</si>
  <si>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</si>
  <si>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</si>
  <si>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</si>
  <si>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</si>
  <si>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</si>
  <si>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</si>
  <si>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</si>
  <si>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</si>
  <si>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</si>
  <si>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</si>
  <si>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</si>
  <si>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</si>
  <si>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</si>
  <si>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</si>
  <si>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</si>
  <si>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</si>
  <si>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</si>
  <si>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</si>
  <si>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</si>
  <si>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</si>
  <si>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</si>
  <si>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</si>
  <si>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</si>
  <si>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</si>
  <si>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</si>
  <si>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</si>
  <si>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</si>
  <si>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</si>
  <si>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</si>
  <si>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</si>
  <si>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</si>
  <si>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</si>
  <si>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</si>
  <si>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</si>
  <si>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</si>
  <si>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</si>
  <si>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</si>
  <si>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</si>
  <si>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</si>
  <si>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</si>
  <si>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</si>
  <si>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</si>
  <si>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</si>
  <si>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</si>
  <si>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</si>
  <si>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</si>
  <si>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</si>
  <si>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</si>
  <si>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</si>
  <si>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</si>
  <si>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</si>
  <si>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</si>
  <si>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</si>
  <si>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</si>
  <si>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</si>
  <si>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</si>
  <si>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</si>
  <si>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</si>
  <si>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</si>
  <si>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</si>
  <si>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</si>
  <si>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</si>
  <si>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</si>
  <si>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</si>
  <si>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</si>
  <si>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</si>
  <si>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</si>
  <si>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</si>
  <si>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</si>
  <si>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</si>
  <si>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</si>
  <si>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</si>
  <si>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</si>
  <si>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</si>
  <si>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</si>
  <si>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</si>
  <si>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</si>
  <si>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</si>
  <si>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</si>
  <si>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①経常収支比率
　平成２８年度の水道料金改定（値上げ）以降、給水収益の増加により、類似団体の平均値を常に上回っているが、本市のみで見ると令和３年度に予定していた料金改定を見送った影響もあって、令和２年度をピークに年々減少している状況であり、また、令和４年度については、芦安簡易水道事業統合の影響があると考えられる。
　今後は、老朽化した施設更新費用の確保を行うため、適切な料金改定が必要である。
②累積欠損金比率
　欠損金は生じてはいないが、適切な収益の確保及び経費の削減を引き続き図っていく必要がある。
③流動比率
　決算時の未払金額によって比率が変動するため、一概に各年度との経年比較をすることはできないところもあるが、近年の経過では債務に対する支払い能力は確保できていると言える。
④企業債残高対給水収益比率
　計画的な施設更新事業を行う中で、予定していた料金改定を見送った影響もあって、令和２年度を境に年々増加している状況であり、また、令和４年度については、芦安簡易水道事業統合の影響があると考えられる。
　今後は、適正な料金改定と併せて、企業債利息等の負担が経営を圧迫しないように企業債残高の水準を管理していく必要がある。
⑤料金回収率
　平成２８年度の水道料金改定（値上げ）以降、給水収益が増加となり、類似団体平均値を上回っているが、計画的な施設更新事業を行う中で、令和３年度に予定していた料金改定を見送った影響もあって、令和２年度をピークに年々減少している状況であり、また、令和４年度については、芦安簡易水道事業統合の影響があると考えられる。
　今後は、施設更新費用の確保を行うため、適切な料金改定を行い収入を確保するとともに、経費節減を行うことが必要である。
⑥給水原価
　類似団体平均値以下を持続しているが、今後、施設の更新事業の推進や電気、薬品費等の高騰による経費の増加により給水原価の上昇が見込められる。</t>
    </r>
    <r>
      <rPr>
        <sz val="7.2"/>
        <color rgb="FFFF0000"/>
        <rFont val="ＭＳ ゴシック"/>
        <family val="3"/>
        <charset val="128"/>
      </rPr>
      <t xml:space="preserve">
</t>
    </r>
    <r>
      <rPr>
        <sz val="7.2"/>
        <color theme="1"/>
        <rFont val="ＭＳ ゴシック"/>
        <family val="3"/>
        <charset val="128"/>
      </rPr>
      <t>⑦施設利用率
　令和４年度については、施設の統廃合を行った結果、施設利用率が著しく改善された。今後も、施設の利用状況や規模を把握し、統廃合計画を進めていく。</t>
    </r>
    <r>
      <rPr>
        <sz val="7.2"/>
        <color rgb="FFFF0000"/>
        <rFont val="ＭＳ ゴシック"/>
        <family val="3"/>
        <charset val="128"/>
      </rPr>
      <t xml:space="preserve">
</t>
    </r>
    <r>
      <rPr>
        <sz val="7.2"/>
        <color theme="1"/>
        <rFont val="ＭＳ ゴシック"/>
        <family val="3"/>
        <charset val="128"/>
      </rPr>
      <t>⑧有収率
　類似団体平均値と比較すると低い数値であり、計画的な漏水調査及び更新計画に基づいた老朽管の更新を推進し、有収率の向上を図る。令和４年度については、芦安簡易水道事業統合の影響もあると考えられる。</t>
    </r>
    <rPh sb="9" eb="11">
      <t>ヘイセイ</t>
    </rPh>
    <rPh sb="13" eb="15">
      <t>ネンド</t>
    </rPh>
    <rPh sb="27" eb="29">
      <t>イコウ</t>
    </rPh>
    <rPh sb="50" eb="51">
      <t>ツネ</t>
    </rPh>
    <rPh sb="52" eb="54">
      <t>ウワマワ</t>
    </rPh>
    <rPh sb="60" eb="62">
      <t>ホンシ</t>
    </rPh>
    <rPh sb="65" eb="66">
      <t>ミ</t>
    </rPh>
    <rPh sb="68" eb="70">
      <t>レイワ</t>
    </rPh>
    <rPh sb="71" eb="73">
      <t>ネンド</t>
    </rPh>
    <rPh sb="74" eb="76">
      <t>ヨテイ</t>
    </rPh>
    <rPh sb="80" eb="82">
      <t>リョウキン</t>
    </rPh>
    <rPh sb="82" eb="84">
      <t>カイテイ</t>
    </rPh>
    <rPh sb="85" eb="87">
      <t>ミオク</t>
    </rPh>
    <rPh sb="89" eb="91">
      <t>エイキョウ</t>
    </rPh>
    <rPh sb="96" eb="98">
      <t>レイワ</t>
    </rPh>
    <rPh sb="99" eb="101">
      <t>ネンド</t>
    </rPh>
    <rPh sb="106" eb="108">
      <t>ネンネン</t>
    </rPh>
    <rPh sb="108" eb="110">
      <t>ゲンショウ</t>
    </rPh>
    <rPh sb="114" eb="116">
      <t>ジョウキョウ</t>
    </rPh>
    <rPh sb="123" eb="125">
      <t>コンゴ</t>
    </rPh>
    <rPh sb="126" eb="129">
      <t>ロウキュウカ</t>
    </rPh>
    <rPh sb="131" eb="133">
      <t>シセツ</t>
    </rPh>
    <rPh sb="133" eb="135">
      <t>コウシン</t>
    </rPh>
    <rPh sb="135" eb="137">
      <t>ヒヨウ</t>
    </rPh>
    <rPh sb="138" eb="140">
      <t>カクホ</t>
    </rPh>
    <rPh sb="141" eb="142">
      <t>オコナ</t>
    </rPh>
    <rPh sb="145" eb="147">
      <t>エイキョウ</t>
    </rPh>
    <rPh sb="151" eb="152">
      <t>カンガ</t>
    </rPh>
    <rPh sb="162" eb="164">
      <t>テキセツ</t>
    </rPh>
    <rPh sb="165" eb="167">
      <t>リョウキン</t>
    </rPh>
    <rPh sb="167" eb="169">
      <t>カイテイ</t>
    </rPh>
    <rPh sb="170" eb="172">
      <t>ヒツヨウ</t>
    </rPh>
    <rPh sb="338" eb="341">
      <t>ケイカクテキ</t>
    </rPh>
    <rPh sb="342" eb="344">
      <t>シセツ</t>
    </rPh>
    <rPh sb="344" eb="346">
      <t>コウシン</t>
    </rPh>
    <rPh sb="346" eb="348">
      <t>ジギョウ</t>
    </rPh>
    <rPh sb="349" eb="350">
      <t>オコナ</t>
    </rPh>
    <rPh sb="351" eb="352">
      <t>ナカ</t>
    </rPh>
    <rPh sb="354" eb="356">
      <t>ヨテイ</t>
    </rPh>
    <rPh sb="360" eb="362">
      <t>リョウキン</t>
    </rPh>
    <rPh sb="362" eb="364">
      <t>カイテイ</t>
    </rPh>
    <rPh sb="365" eb="367">
      <t>ミオク</t>
    </rPh>
    <rPh sb="369" eb="371">
      <t>エイキョウ</t>
    </rPh>
    <rPh sb="375" eb="377">
      <t>レイワ</t>
    </rPh>
    <rPh sb="378" eb="380">
      <t>ネンド</t>
    </rPh>
    <rPh sb="385" eb="387">
      <t>ネンネン</t>
    </rPh>
    <rPh sb="387" eb="389">
      <t>ゾウカ</t>
    </rPh>
    <rPh sb="399" eb="401">
      <t>テキセイ</t>
    </rPh>
    <rPh sb="405" eb="406">
      <t>アワ</t>
    </rPh>
    <rPh sb="409" eb="411">
      <t>キギョウ</t>
    </rPh>
    <rPh sb="413" eb="415">
      <t>ジョウキョウ</t>
    </rPh>
    <rPh sb="492" eb="493">
      <t>トウ</t>
    </rPh>
    <rPh sb="494" eb="496">
      <t>フタン</t>
    </rPh>
    <rPh sb="497" eb="499">
      <t>ケイエイ</t>
    </rPh>
    <rPh sb="500" eb="502">
      <t>アッパク</t>
    </rPh>
    <rPh sb="508" eb="510">
      <t>キギョウ</t>
    </rPh>
    <rPh sb="510" eb="511">
      <t>サイ</t>
    </rPh>
    <rPh sb="511" eb="513">
      <t>ザンダカ</t>
    </rPh>
    <rPh sb="514" eb="516">
      <t>スイジュン</t>
    </rPh>
    <rPh sb="517" eb="519">
      <t>カンリ</t>
    </rPh>
    <rPh sb="523" eb="525">
      <t>ヒツヨウ</t>
    </rPh>
    <rPh sb="538" eb="540">
      <t>ヘイセイ</t>
    </rPh>
    <rPh sb="542" eb="544">
      <t>ネンド</t>
    </rPh>
    <rPh sb="556" eb="558">
      <t>イコウ</t>
    </rPh>
    <rPh sb="578" eb="580">
      <t>ウワマワ</t>
    </rPh>
    <rPh sb="586" eb="588">
      <t>ケイカク</t>
    </rPh>
    <rPh sb="588" eb="589">
      <t>テキ</t>
    </rPh>
    <rPh sb="602" eb="604">
      <t>レイワ</t>
    </rPh>
    <rPh sb="605" eb="607">
      <t>ネンド</t>
    </rPh>
    <rPh sb="635" eb="637">
      <t>ジョウキョウ</t>
    </rPh>
    <rPh sb="686" eb="688">
      <t>ゲンショウ</t>
    </rPh>
    <rPh sb="697" eb="699">
      <t>シセツ</t>
    </rPh>
    <rPh sb="699" eb="701">
      <t>コウシン</t>
    </rPh>
    <rPh sb="701" eb="703">
      <t>ヒヨウ</t>
    </rPh>
    <rPh sb="704" eb="706">
      <t>カクホ</t>
    </rPh>
    <rPh sb="707" eb="708">
      <t>オコナ</t>
    </rPh>
    <rPh sb="715" eb="717">
      <t>リョウキン</t>
    </rPh>
    <rPh sb="717" eb="719">
      <t>カイテイ</t>
    </rPh>
    <rPh sb="720" eb="721">
      <t>オコナ</t>
    </rPh>
    <rPh sb="776" eb="778">
      <t>コンゴ</t>
    </rPh>
    <rPh sb="779" eb="781">
      <t>シセツ</t>
    </rPh>
    <rPh sb="782" eb="784">
      <t>コウシン</t>
    </rPh>
    <rPh sb="784" eb="786">
      <t>ジギョウ</t>
    </rPh>
    <rPh sb="787" eb="789">
      <t>スイシン</t>
    </rPh>
    <rPh sb="793" eb="795">
      <t>ヤクヒン</t>
    </rPh>
    <rPh sb="795" eb="796">
      <t>ヒ</t>
    </rPh>
    <rPh sb="796" eb="797">
      <t>トウ</t>
    </rPh>
    <rPh sb="798" eb="800">
      <t>コウトウ</t>
    </rPh>
    <rPh sb="803" eb="805">
      <t>ケイヒ</t>
    </rPh>
    <rPh sb="806" eb="808">
      <t>ゾウカ</t>
    </rPh>
    <rPh sb="811" eb="813">
      <t>キュウスイ</t>
    </rPh>
    <rPh sb="813" eb="815">
      <t>ゲンカ</t>
    </rPh>
    <rPh sb="816" eb="818">
      <t>ジョウショウ</t>
    </rPh>
    <rPh sb="819" eb="821">
      <t>ミコ</t>
    </rPh>
    <rPh sb="833" eb="835">
      <t>キンネン</t>
    </rPh>
    <rPh sb="835" eb="837">
      <t>レイワ</t>
    </rPh>
    <rPh sb="838" eb="840">
      <t>ネンド</t>
    </rPh>
    <rPh sb="874" eb="876">
      <t>コンゴ</t>
    </rPh>
    <rPh sb="878" eb="880">
      <t>シセツ</t>
    </rPh>
    <rPh sb="881" eb="883">
      <t>リヨウ</t>
    </rPh>
    <rPh sb="883" eb="885">
      <t>ジョウキョウ</t>
    </rPh>
    <rPh sb="886" eb="888">
      <t>キボ</t>
    </rPh>
    <rPh sb="889" eb="891">
      <t>ハアク</t>
    </rPh>
    <rPh sb="893" eb="896">
      <t>トウハイゴウ</t>
    </rPh>
    <rPh sb="896" eb="898">
      <t>ケイカク</t>
    </rPh>
    <rPh sb="899" eb="900">
      <t>スス</t>
    </rPh>
    <rPh sb="905" eb="906">
      <t>チ</t>
    </rPh>
    <rPh sb="933" eb="935">
      <t>ケイカク</t>
    </rPh>
    <rPh sb="935" eb="936">
      <t>テキ</t>
    </rPh>
    <rPh sb="952" eb="954">
      <t>ロウキュウ</t>
    </rPh>
    <phoneticPr fontId="4"/>
  </si>
  <si>
    <t>①有形固定資産減価償却率
　近年は微増傾向にある。類似団体平均値と比較すると低い状況であるが、老朽化が進行している状況が読み取れる。
②管路経年化率
　管路経年化率は年々減少しているが、類似団体の平均値に近づいているため、計画的に管路の更新を進めていく必要がある。
③管路更新率
　令和４年度については、優先的に取り組んでいた駒場浄水場系管路の更新工事の大部分が令和３年度に完成した事と芦安簡易水道事業統合の影響により減少した。
　今後は、管路の耐震性や長寿命化の視点も含めて、基幹管路及び病院や避難所へ給水する重要管路を優先するなど、更新優先順位に基づき計画的に更新・耐震化を進めていく。</t>
    <rPh sb="31" eb="32">
      <t>チ</t>
    </rPh>
    <rPh sb="83" eb="85">
      <t>ネンネン</t>
    </rPh>
    <rPh sb="85" eb="87">
      <t>ゲンショウ</t>
    </rPh>
    <rPh sb="93" eb="95">
      <t>ルイジ</t>
    </rPh>
    <rPh sb="95" eb="97">
      <t>ダンタイ</t>
    </rPh>
    <rPh sb="98" eb="101">
      <t>ヘイキンチ</t>
    </rPh>
    <rPh sb="102" eb="103">
      <t>チカ</t>
    </rPh>
    <rPh sb="111" eb="114">
      <t>ケイカクテキ</t>
    </rPh>
    <rPh sb="121" eb="122">
      <t>スス</t>
    </rPh>
    <rPh sb="126" eb="128">
      <t>ヒツヨウ</t>
    </rPh>
    <rPh sb="141" eb="143">
      <t>レイワ</t>
    </rPh>
    <rPh sb="144" eb="146">
      <t>ネンド</t>
    </rPh>
    <rPh sb="152" eb="155">
      <t>ユウセンテキ</t>
    </rPh>
    <rPh sb="156" eb="157">
      <t>ト</t>
    </rPh>
    <rPh sb="158" eb="159">
      <t>ク</t>
    </rPh>
    <rPh sb="163" eb="165">
      <t>コマバ</t>
    </rPh>
    <rPh sb="165" eb="168">
      <t>ジョウスイジョウ</t>
    </rPh>
    <rPh sb="168" eb="169">
      <t>ケイ</t>
    </rPh>
    <rPh sb="169" eb="171">
      <t>カンロ</t>
    </rPh>
    <rPh sb="172" eb="174">
      <t>コウシン</t>
    </rPh>
    <rPh sb="174" eb="176">
      <t>コウジ</t>
    </rPh>
    <rPh sb="177" eb="180">
      <t>ダイブブン</t>
    </rPh>
    <rPh sb="181" eb="183">
      <t>レイワ</t>
    </rPh>
    <rPh sb="184" eb="186">
      <t>ネンド</t>
    </rPh>
    <rPh sb="187" eb="189">
      <t>カンセイ</t>
    </rPh>
    <rPh sb="191" eb="192">
      <t>コト</t>
    </rPh>
    <rPh sb="209" eb="211">
      <t>ゲンショウ</t>
    </rPh>
    <rPh sb="216" eb="218">
      <t>コンゴ</t>
    </rPh>
    <rPh sb="220" eb="222">
      <t>カンロ</t>
    </rPh>
    <rPh sb="223" eb="225">
      <t>タイシン</t>
    </rPh>
    <rPh sb="225" eb="226">
      <t>セイ</t>
    </rPh>
    <rPh sb="227" eb="228">
      <t>チョウ</t>
    </rPh>
    <rPh sb="228" eb="231">
      <t>ジュミョウカ</t>
    </rPh>
    <rPh sb="232" eb="234">
      <t>シテン</t>
    </rPh>
    <rPh sb="235" eb="236">
      <t>フク</t>
    </rPh>
    <rPh sb="239" eb="241">
      <t>キカン</t>
    </rPh>
    <rPh sb="241" eb="243">
      <t>カンロ</t>
    </rPh>
    <rPh sb="243" eb="244">
      <t>オヨ</t>
    </rPh>
    <rPh sb="245" eb="247">
      <t>ビョウイン</t>
    </rPh>
    <rPh sb="248" eb="251">
      <t>ヒナンジョ</t>
    </rPh>
    <rPh sb="252" eb="254">
      <t>キュウスイ</t>
    </rPh>
    <rPh sb="256" eb="258">
      <t>ジュウヨウ</t>
    </rPh>
    <rPh sb="258" eb="260">
      <t>カンロ</t>
    </rPh>
    <rPh sb="261" eb="263">
      <t>ユウセン</t>
    </rPh>
    <rPh sb="268" eb="270">
      <t>コウシン</t>
    </rPh>
    <rPh sb="270" eb="272">
      <t>ユウセン</t>
    </rPh>
    <rPh sb="272" eb="274">
      <t>ジュンイ</t>
    </rPh>
    <rPh sb="275" eb="276">
      <t>モト</t>
    </rPh>
    <rPh sb="278" eb="280">
      <t>ケイカク</t>
    </rPh>
    <rPh sb="280" eb="281">
      <t>テキ</t>
    </rPh>
    <phoneticPr fontId="4"/>
  </si>
  <si>
    <t>　平成２８年度の料金改定以降、給水収益が増加し、料金回収率については、100％を上回る結果が維持できているが、令和３年度に予定されていた料金改定を見送った影響もあり減少している。
　有収率は類似団体平均値と比較すると低い状況が続いており引き続き、有収率の向上のため、漏水調査及び更新計画に基づいた老朽管の更新を推進し、無効水量の減少を図る。
　また、持続可能な水道事業の実現に向け、中長期的な視点に立ち、水道施設のライフサイクル全体にわたって効率的かつ効果的に管理運営するために、アセットマネジメントの手法を通して、中長期にわたった更新計画、財政計画の検討を行い、経費・維持管理費の削減についても、引き続き推進していく。</t>
    <rPh sb="1" eb="3">
      <t>ヘイセイ</t>
    </rPh>
    <rPh sb="5" eb="7">
      <t>ネンド</t>
    </rPh>
    <rPh sb="12" eb="14">
      <t>イコウ</t>
    </rPh>
    <rPh sb="55" eb="57">
      <t>レイワ</t>
    </rPh>
    <rPh sb="58" eb="60">
      <t>ネンド</t>
    </rPh>
    <rPh sb="61" eb="63">
      <t>ヨテイ</t>
    </rPh>
    <rPh sb="68" eb="70">
      <t>リョウキン</t>
    </rPh>
    <rPh sb="70" eb="72">
      <t>カイテイ</t>
    </rPh>
    <rPh sb="73" eb="75">
      <t>ミオク</t>
    </rPh>
    <rPh sb="77" eb="79">
      <t>エイキョウ</t>
    </rPh>
    <rPh sb="82" eb="84">
      <t>ゲンショウ</t>
    </rPh>
    <rPh sb="101" eb="102">
      <t>チ</t>
    </rPh>
    <rPh sb="148" eb="150">
      <t>ロウキュウ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</si>
</sst>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5"/>
      <color theme="1"/>
      <name val="ＭＳ ゴシック"/>
      <family val="3"/>
      <charset val="128"/>
    </font>
    <font>
      <sz val="7.2"/>
      <color theme="1"/>
      <name val="ＭＳ ゴシック"/>
      <family val="3"/>
      <charset val="128"/>
    </font>
    <font>
      <sz val="7.2"/>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8" fillId="0" borderId="9"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A6B6108E-FC0F-49EA-A05F-FE70A29F2E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c:v>
                </c:pt>
                <c:pt idx="1">
                  <c:v>0.9</c:v>
                </c:pt>
                <c:pt idx="2">
                  <c:v>0.95</c:v>
                </c:pt>
                <c:pt idx="3">
                  <c:v>0.96</c:v>
                </c:pt>
                <c:pt idx="4">
                  <c:v>0.79</c:v>
                </c:pt>
              </c:numCache>
            </c:numRef>
          </c:val>
          <c:extLst>
            <c:ext xmlns:c16="http://schemas.microsoft.com/office/drawing/2014/chart" uri="{C3380CC4-5D6E-409C-BE32-E72D297353CC}">
              <c16:uniqueId val="{00000000-0F10-4D98-B12D-32E6E9A031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F10-4D98-B12D-32E6E9A031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60.33</c:v>
                </c:pt>
                <c:pt idx="1">
                  <c:v>61.08</c:v>
                </c:pt>
                <c:pt idx="2">
                  <c:v>62.31</c:v>
                </c:pt>
                <c:pt idx="3">
                  <c:v>61.67</c:v>
                </c:pt>
                <c:pt idx="4">
                  <c:v>73.31</c:v>
                </c:pt>
              </c:numCache>
            </c:numRef>
          </c:val>
          <c:extLst>
            <c:ext xmlns:c16="http://schemas.microsoft.com/office/drawing/2014/chart" uri="{C3380CC4-5D6E-409C-BE32-E72D297353CC}">
              <c16:uniqueId val="{00000000-17B5-4620-A49C-B0D4A1A493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17B5-4620-A49C-B0D4A1A493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76.61</c:v>
                </c:pt>
                <c:pt idx="1">
                  <c:v>77.81</c:v>
                </c:pt>
                <c:pt idx="2">
                  <c:v>79.98</c:v>
                </c:pt>
                <c:pt idx="3">
                  <c:v>78.73</c:v>
                </c:pt>
                <c:pt idx="4">
                  <c:v>78.31</c:v>
                </c:pt>
              </c:numCache>
            </c:numRef>
          </c:val>
          <c:extLst>
            <c:ext xmlns:c16="http://schemas.microsoft.com/office/drawing/2014/chart" uri="{C3380CC4-5D6E-409C-BE32-E72D297353CC}">
              <c16:uniqueId val="{00000000-901E-42DA-A37F-125436CCE9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01E-42DA-A37F-125436CCE9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114.12</c:v>
                </c:pt>
                <c:pt idx="1">
                  <c:v>116.26</c:v>
                </c:pt>
                <c:pt idx="2">
                  <c:v>123.42</c:v>
                </c:pt>
                <c:pt idx="3">
                  <c:v>115.61</c:v>
                </c:pt>
                <c:pt idx="4">
                  <c:v>113.62</c:v>
                </c:pt>
              </c:numCache>
            </c:numRef>
          </c:val>
          <c:extLst>
            <c:ext xmlns:c16="http://schemas.microsoft.com/office/drawing/2014/chart" uri="{C3380CC4-5D6E-409C-BE32-E72D297353CC}">
              <c16:uniqueId val="{00000000-CBD9-4132-B1C8-1E7222B607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BD9-4132-B1C8-1E7222B607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41.31</c:v>
                </c:pt>
                <c:pt idx="1">
                  <c:v>42.89</c:v>
                </c:pt>
                <c:pt idx="2">
                  <c:v>43.38</c:v>
                </c:pt>
                <c:pt idx="3">
                  <c:v>44.29</c:v>
                </c:pt>
                <c:pt idx="4">
                  <c:v>44.05</c:v>
                </c:pt>
              </c:numCache>
            </c:numRef>
          </c:val>
          <c:extLst>
            <c:ext xmlns:c16="http://schemas.microsoft.com/office/drawing/2014/chart" uri="{C3380CC4-5D6E-409C-BE32-E72D297353CC}">
              <c16:uniqueId val="{00000000-E7C5-4475-A979-122D6B4816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E7C5-4475-A979-122D6B4816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25.87</c:v>
                </c:pt>
                <c:pt idx="1">
                  <c:v>25.25</c:v>
                </c:pt>
                <c:pt idx="2">
                  <c:v>24.38</c:v>
                </c:pt>
                <c:pt idx="3">
                  <c:v>23.08</c:v>
                </c:pt>
                <c:pt idx="4">
                  <c:v>22.56</c:v>
                </c:pt>
              </c:numCache>
            </c:numRef>
          </c:val>
          <c:extLst>
            <c:ext xmlns:c16="http://schemas.microsoft.com/office/drawing/2014/chart" uri="{C3380CC4-5D6E-409C-BE32-E72D297353CC}">
              <c16:uniqueId val="{00000000-2902-4C24-9C92-7DBC87A753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902-4C24-9C92-7DBC87A753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2D-4491-A470-12517E58C8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842D-4491-A470-12517E58C8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437.29</c:v>
                </c:pt>
                <c:pt idx="1">
                  <c:v>307.10000000000002</c:v>
                </c:pt>
                <c:pt idx="2">
                  <c:v>410.59</c:v>
                </c:pt>
                <c:pt idx="3">
                  <c:v>284.19</c:v>
                </c:pt>
                <c:pt idx="4">
                  <c:v>317.74</c:v>
                </c:pt>
              </c:numCache>
            </c:numRef>
          </c:val>
          <c:extLst>
            <c:ext xmlns:c16="http://schemas.microsoft.com/office/drawing/2014/chart" uri="{C3380CC4-5D6E-409C-BE32-E72D297353CC}">
              <c16:uniqueId val="{00000000-C0EE-4264-B2DC-F6273740E5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C0EE-4264-B2DC-F6273740E5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412.94</c:v>
                </c:pt>
                <c:pt idx="1">
                  <c:v>393.95</c:v>
                </c:pt>
                <c:pt idx="2">
                  <c:v>378.64</c:v>
                </c:pt>
                <c:pt idx="3">
                  <c:v>401.89</c:v>
                </c:pt>
                <c:pt idx="4">
                  <c:v>427.79</c:v>
                </c:pt>
              </c:numCache>
            </c:numRef>
          </c:val>
          <c:extLst>
            <c:ext xmlns:c16="http://schemas.microsoft.com/office/drawing/2014/chart" uri="{C3380CC4-5D6E-409C-BE32-E72D297353CC}">
              <c16:uniqueId val="{00000000-0804-45C5-8B7C-D7D5A547DA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0804-45C5-8B7C-D7D5A547DA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104.54</c:v>
                </c:pt>
                <c:pt idx="1">
                  <c:v>107</c:v>
                </c:pt>
                <c:pt idx="2">
                  <c:v>113.63</c:v>
                </c:pt>
                <c:pt idx="3">
                  <c:v>105.32</c:v>
                </c:pt>
                <c:pt idx="4">
                  <c:v>103.32</c:v>
                </c:pt>
              </c:numCache>
            </c:numRef>
          </c:val>
          <c:extLst>
            <c:ext xmlns:c16="http://schemas.microsoft.com/office/drawing/2014/chart" uri="{C3380CC4-5D6E-409C-BE32-E72D297353CC}">
              <c16:uniqueId val="{00000000-9D12-4128-AD03-D984E9709E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9D12-4128-AD03-D984E9709E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133.21</c:v>
                </c:pt>
                <c:pt idx="1">
                  <c:v>132.66</c:v>
                </c:pt>
                <c:pt idx="2">
                  <c:v>125.04</c:v>
                </c:pt>
                <c:pt idx="3">
                  <c:v>135.27000000000001</c:v>
                </c:pt>
                <c:pt idx="4">
                  <c:v>138.21</c:v>
                </c:pt>
              </c:numCache>
            </c:numRef>
          </c:val>
          <c:extLst>
            <c:ext xmlns:c16="http://schemas.microsoft.com/office/drawing/2014/chart" uri="{C3380CC4-5D6E-409C-BE32-E72D297353CC}">
              <c16:uniqueId val="{00000000-3A53-4CDA-AFD6-F8BCEB78AF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3A53-4CDA-AFD6-F8BCEB78AF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82" zoomScaleNormal="82"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山梨県　南アルプス市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A4</v>
      </c>
      <c r="X8" s="81"/>
      <c r="Y8" s="81"/>
      <c r="Z8" s="81"/>
      <c r="AA8" s="81"/>
      <c r="AB8" s="81"/>
      <c r="AC8" s="81"/>
      <c r="AD8" s="81" t="str">
        <f>データ!$M$6</f>
        <v>非設置</v>
      </c>
      <c r="AE8" s="81"/>
      <c r="AF8" s="81"/>
      <c r="AG8" s="81"/>
      <c r="AH8" s="81"/>
      <c r="AI8" s="81"/>
      <c r="AJ8" s="81"/>
      <c r="AK8" s="2"/>
      <c r="AL8" s="72">
        <f>データ!$R$6</f>
        <v>71631</v>
      </c>
      <c r="AM8" s="72"/>
      <c r="AN8" s="72"/>
      <c r="AO8" s="72"/>
      <c r="AP8" s="72"/>
      <c r="AQ8" s="72"/>
      <c r="AR8" s="72"/>
      <c r="AS8" s="72"/>
      <c r="AT8" s="37">
        <f>データ!$S$6</f>
        <v>264.14</v>
      </c>
      <c r="AU8" s="38"/>
      <c r="AV8" s="38"/>
      <c r="AW8" s="38"/>
      <c r="AX8" s="38"/>
      <c r="AY8" s="38"/>
      <c r="AZ8" s="38"/>
      <c r="BA8" s="38"/>
      <c r="BB8" s="61">
        <f>データ!$T$6</f>
        <v>271.19</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69.790000000000006</v>
      </c>
      <c r="J10" s="38"/>
      <c r="K10" s="38"/>
      <c r="L10" s="38"/>
      <c r="M10" s="38"/>
      <c r="N10" s="38"/>
      <c r="O10" s="71"/>
      <c r="P10" s="61">
        <f>データ!$P$6</f>
        <v>99.58</v>
      </c>
      <c r="Q10" s="61"/>
      <c r="R10" s="61"/>
      <c r="S10" s="61"/>
      <c r="T10" s="61"/>
      <c r="U10" s="61"/>
      <c r="V10" s="61"/>
      <c r="W10" s="72">
        <f>データ!$Q$6</f>
        <v>2508</v>
      </c>
      <c r="X10" s="72"/>
      <c r="Y10" s="72"/>
      <c r="Z10" s="72"/>
      <c r="AA10" s="72"/>
      <c r="AB10" s="72"/>
      <c r="AC10" s="72"/>
      <c r="AD10" s="2"/>
      <c r="AE10" s="2"/>
      <c r="AF10" s="2"/>
      <c r="AG10" s="2"/>
      <c r="AH10" s="2"/>
      <c r="AI10" s="2"/>
      <c r="AJ10" s="2"/>
      <c r="AK10" s="2"/>
      <c r="AL10" s="72">
        <f>データ!$U$6</f>
        <v>71133</v>
      </c>
      <c r="AM10" s="72"/>
      <c r="AN10" s="72"/>
      <c r="AO10" s="72"/>
      <c r="AP10" s="72"/>
      <c r="AQ10" s="72"/>
      <c r="AR10" s="72"/>
      <c r="AS10" s="72"/>
      <c r="AT10" s="37">
        <f>データ!$V$6</f>
        <v>150.47</v>
      </c>
      <c r="AU10" s="38"/>
      <c r="AV10" s="38"/>
      <c r="AW10" s="38"/>
      <c r="AX10" s="38"/>
      <c r="AY10" s="38"/>
      <c r="AZ10" s="38"/>
      <c r="BA10" s="38"/>
      <c r="BB10" s="61">
        <f>データ!$W$6</f>
        <v>472.74</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112</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TfN8AR6FLQvpoXT6GCdRHOAaEIGmJhCPreGldCONR2Fty00yt1AdkE11Sd66I0At9oMgQbe1LmMQwam3VVElg==" saltValue="aP3DlUBwwsBI/ezSKVcIQ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192082</v>
      </c>
      <c r="D6" s="20">
        <f t="shared" si="3"/>
        <v>46</v>
      </c>
      <c r="E6" s="20">
        <f t="shared" si="3"/>
        <v>1</v>
      </c>
      <c r="F6" s="20">
        <f t="shared" si="3"/>
        <v>0</v>
      </c>
      <c r="G6" s="20">
        <f t="shared" si="3"/>
        <v>1</v>
      </c>
      <c r="H6" s="20" t="str">
        <f t="shared" si="3"/>
        <v>山梨県　南アルプス市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69.790000000000006</v>
      </c>
      <c r="P6" s="21">
        <f t="shared" si="3"/>
        <v>99.58</v>
      </c>
      <c r="Q6" s="21">
        <f t="shared" si="3"/>
        <v>2508</v>
      </c>
      <c r="R6" s="21">
        <f t="shared" si="3"/>
        <v>71631</v>
      </c>
      <c r="S6" s="21">
        <f t="shared" si="3"/>
        <v>264.14</v>
      </c>
      <c r="T6" s="21">
        <f t="shared" si="3"/>
        <v>271.19</v>
      </c>
      <c r="U6" s="21">
        <f t="shared" si="3"/>
        <v>71133</v>
      </c>
      <c r="V6" s="21">
        <f t="shared" si="3"/>
        <v>150.47</v>
      </c>
      <c r="W6" s="21">
        <f t="shared" si="3"/>
        <v>472.74</v>
      </c>
      <c r="X6" s="22">
        <f>IF(X7="",NA(),X7)</f>
        <v>114.12</v>
      </c>
      <c r="Y6" s="22">
        <f t="shared" ref="Y6:AG6" si="4">IF(Y7="",NA(),Y7)</f>
        <v>116.26</v>
      </c>
      <c r="Z6" s="22">
        <f t="shared" si="4"/>
        <v>123.42</v>
      </c>
      <c r="AA6" s="22">
        <f t="shared" si="4"/>
        <v>115.61</v>
      </c>
      <c r="AB6" s="22">
        <f t="shared" si="4"/>
        <v>113.62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437.29</v>
      </c>
      <c r="AU6" s="22">
        <f t="shared" ref="AU6:BC6" si="6">IF(AU7="",NA(),AU7)</f>
        <v>307.10000000000002</v>
      </c>
      <c r="AV6" s="22">
        <f t="shared" si="6"/>
        <v>410.59</v>
      </c>
      <c r="AW6" s="22">
        <f t="shared" si="6"/>
        <v>284.19</v>
      </c>
      <c r="AX6" s="22">
        <f t="shared" si="6"/>
        <v>317.74</v>
      </c>
      <c r="AY6" s="22">
        <f t="shared" si="6"/>
        <v>349.83</v>
      </c>
      <c r="AZ6" s="22">
        <f t="shared" si="6"/>
        <v>360.86</v>
      </c>
      <c r="BA6" s="22">
        <f t="shared" si="6"/>
        <v>350.79</v>
      </c>
      <c r="BB6" s="22">
        <f t="shared" si="6"/>
        <v>354.57</v>
      </c>
      <c r="BC6" s="22">
        <f t="shared" si="6"/>
        <v>357.74</v>
      </c>
      <c r="BD6" s="21" t="str">
        <f>IF(BD7="","",IF(BD7="-","【-】","【"&amp;SUBSTITUTE(TEXT(BD7,"#,##0.00"),"-","△")&amp;"】"))</f>
        <v>【252.29】</v>
      </c>
      <c r="BE6" s="22">
        <f>IF(BE7="",NA(),BE7)</f>
        <v>412.94</v>
      </c>
      <c r="BF6" s="22">
        <f t="shared" ref="BF6:BN6" si="7">IF(BF7="",NA(),BF7)</f>
        <v>393.95</v>
      </c>
      <c r="BG6" s="22">
        <f t="shared" si="7"/>
        <v>378.64</v>
      </c>
      <c r="BH6" s="22">
        <f t="shared" si="7"/>
        <v>401.89</v>
      </c>
      <c r="BI6" s="22">
        <f t="shared" si="7"/>
        <v>427.79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104.54</v>
      </c>
      <c r="BQ6" s="22">
        <f t="shared" ref="BQ6:BY6" si="8">IF(BQ7="",NA(),BQ7)</f>
        <v>107</v>
      </c>
      <c r="BR6" s="22">
        <f t="shared" si="8"/>
        <v>113.63</v>
      </c>
      <c r="BS6" s="22">
        <f t="shared" si="8"/>
        <v>105.32</v>
      </c>
      <c r="BT6" s="22">
        <f t="shared" si="8"/>
        <v>103.32</v>
      </c>
      <c r="BU6" s="22">
        <f t="shared" si="8"/>
        <v>103.54</v>
      </c>
      <c r="BV6" s="22">
        <f t="shared" si="8"/>
        <v>103.32</v>
      </c>
      <c r="BW6" s="22">
        <f t="shared" si="8"/>
        <v>100.85</v>
      </c>
      <c r="BX6" s="22">
        <f t="shared" si="8"/>
        <v>103.79</v>
      </c>
      <c r="BY6" s="22">
        <f t="shared" si="8"/>
        <v>98.3</v>
      </c>
      <c r="BZ6" s="21" t="str">
        <f>IF(BZ7="","",IF(BZ7="-","【-】","【"&amp;SUBSTITUTE(TEXT(BZ7,"#,##0.00"),"-","△")&amp;"】"))</f>
        <v>【97.47】</v>
      </c>
      <c r="CA6" s="22">
        <f>IF(CA7="",NA(),CA7)</f>
        <v>133.21</v>
      </c>
      <c r="CB6" s="22">
        <f t="shared" ref="CB6:CJ6" si="9">IF(CB7="",NA(),CB7)</f>
        <v>132.66</v>
      </c>
      <c r="CC6" s="22">
        <f t="shared" si="9"/>
        <v>125.04</v>
      </c>
      <c r="CD6" s="22">
        <f t="shared" si="9"/>
        <v>135.27000000000001</v>
      </c>
      <c r="CE6" s="22">
        <f t="shared" si="9"/>
        <v>138.21</v>
      </c>
      <c r="CF6" s="22">
        <f t="shared" si="9"/>
        <v>167.46</v>
      </c>
      <c r="CG6" s="22">
        <f t="shared" si="9"/>
        <v>168.56</v>
      </c>
      <c r="CH6" s="22">
        <f t="shared" si="9"/>
        <v>167.1</v>
      </c>
      <c r="CI6" s="22">
        <f t="shared" si="9"/>
        <v>167.86</v>
      </c>
      <c r="CJ6" s="22">
        <f t="shared" si="9"/>
        <v>173.68</v>
      </c>
      <c r="CK6" s="21" t="str">
        <f>IF(CK7="","",IF(CK7="-","【-】","【"&amp;SUBSTITUTE(TEXT(CK7,"#,##0.00"),"-","△")&amp;"】"))</f>
        <v>【174.75】</v>
      </c>
      <c r="CL6" s="22">
        <f>IF(CL7="",NA(),CL7)</f>
        <v>60.33</v>
      </c>
      <c r="CM6" s="22">
        <f t="shared" ref="CM6:CU6" si="10">IF(CM7="",NA(),CM7)</f>
        <v>61.08</v>
      </c>
      <c r="CN6" s="22">
        <f t="shared" si="10"/>
        <v>62.31</v>
      </c>
      <c r="CO6" s="22">
        <f t="shared" si="10"/>
        <v>61.67</v>
      </c>
      <c r="CP6" s="22">
        <f t="shared" si="10"/>
        <v>73.31</v>
      </c>
      <c r="CQ6" s="22">
        <f t="shared" si="10"/>
        <v>59.46</v>
      </c>
      <c r="CR6" s="22">
        <f t="shared" si="10"/>
        <v>59.51</v>
      </c>
      <c r="CS6" s="22">
        <f t="shared" si="10"/>
        <v>59.91</v>
      </c>
      <c r="CT6" s="22">
        <f t="shared" si="10"/>
        <v>59.4</v>
      </c>
      <c r="CU6" s="22">
        <f t="shared" si="10"/>
        <v>59.24</v>
      </c>
      <c r="CV6" s="21" t="str">
        <f>IF(CV7="","",IF(CV7="-","【-】","【"&amp;SUBSTITUTE(TEXT(CV7,"#,##0.00"),"-","△")&amp;"】"))</f>
        <v>【59.97】</v>
      </c>
      <c r="CW6" s="22">
        <f>IF(CW7="",NA(),CW7)</f>
        <v>76.61</v>
      </c>
      <c r="CX6" s="22">
        <f t="shared" ref="CX6:DF6" si="11">IF(CX7="",NA(),CX7)</f>
        <v>77.81</v>
      </c>
      <c r="CY6" s="22">
        <f t="shared" si="11"/>
        <v>79.98</v>
      </c>
      <c r="CZ6" s="22">
        <f t="shared" si="11"/>
        <v>78.73</v>
      </c>
      <c r="DA6" s="22">
        <f t="shared" si="11"/>
        <v>78.31</v>
      </c>
      <c r="DB6" s="22">
        <f t="shared" si="11"/>
        <v>87.41</v>
      </c>
      <c r="DC6" s="22">
        <f t="shared" si="11"/>
        <v>87.08</v>
      </c>
      <c r="DD6" s="22">
        <f t="shared" si="11"/>
        <v>87.26</v>
      </c>
      <c r="DE6" s="22">
        <f t="shared" si="11"/>
        <v>87.57</v>
      </c>
      <c r="DF6" s="22">
        <f t="shared" si="11"/>
        <v>87.26</v>
      </c>
      <c r="DG6" s="21" t="str">
        <f>IF(DG7="","",IF(DG7="-","【-】","【"&amp;SUBSTITUTE(TEXT(DG7,"#,##0.00"),"-","△")&amp;"】"))</f>
        <v>【89.76】</v>
      </c>
      <c r="DH6" s="22">
        <f>IF(DH7="",NA(),DH7)</f>
        <v>41.31</v>
      </c>
      <c r="DI6" s="22">
        <f t="shared" ref="DI6:DQ6" si="12">IF(DI7="",NA(),DI7)</f>
        <v>42.89</v>
      </c>
      <c r="DJ6" s="22">
        <f t="shared" si="12"/>
        <v>43.38</v>
      </c>
      <c r="DK6" s="22">
        <f t="shared" si="12"/>
        <v>44.29</v>
      </c>
      <c r="DL6" s="22">
        <f t="shared" si="12"/>
        <v>44.05</v>
      </c>
      <c r="DM6" s="22">
        <f t="shared" si="12"/>
        <v>47.62</v>
      </c>
      <c r="DN6" s="22">
        <f t="shared" si="12"/>
        <v>48.55</v>
      </c>
      <c r="DO6" s="22">
        <f t="shared" si="12"/>
        <v>49.2</v>
      </c>
      <c r="DP6" s="22">
        <f t="shared" si="12"/>
        <v>50.01</v>
      </c>
      <c r="DQ6" s="22">
        <f t="shared" si="12"/>
        <v>50.99</v>
      </c>
      <c r="DR6" s="21" t="str">
        <f>IF(DR7="","",IF(DR7="-","【-】","【"&amp;SUBSTITUTE(TEXT(DR7,"#,##0.00"),"-","△")&amp;"】"))</f>
        <v>【51.51】</v>
      </c>
      <c r="DS6" s="22">
        <f>IF(DS7="",NA(),DS7)</f>
        <v>25.87</v>
      </c>
      <c r="DT6" s="22">
        <f t="shared" ref="DT6:EB6" si="13">IF(DT7="",NA(),DT7)</f>
        <v>25.25</v>
      </c>
      <c r="DU6" s="22">
        <f t="shared" si="13"/>
        <v>24.38</v>
      </c>
      <c r="DV6" s="22">
        <f t="shared" si="13"/>
        <v>23.08</v>
      </c>
      <c r="DW6" s="22">
        <f t="shared" si="13"/>
        <v>22.56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0.7</v>
      </c>
      <c r="EE6" s="22">
        <f t="shared" ref="EE6:EM6" si="14">IF(EE7="",NA(),EE7)</f>
        <v>0.9</v>
      </c>
      <c r="EF6" s="22">
        <f t="shared" si="14"/>
        <v>0.95</v>
      </c>
      <c r="EG6" s="22">
        <f t="shared" si="14"/>
        <v>0.96</v>
      </c>
      <c r="EH6" s="22">
        <f t="shared" si="14"/>
        <v>0.79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192082</v>
      </c>
      <c r="D7" s="24">
        <v>46</v>
      </c>
      <c r="E7" s="24">
        <v>1</v>
      </c>
      <c r="F7" s="24">
        <v>0</v>
      </c>
      <c r="G7" s="24">
        <v>1</v>
      </c>
      <c r="H7" s="24" t="s">
        <v>93</v>
      </c>
      <c r="I7" s="24" t="s">
        <v>94</v>
      </c>
      <c r="J7" s="24" t="s">
        <v>95</v>
      </c>
      <c r="K7" s="24" t="s">
        <v>96</v>
      </c>
      <c r="L7" s="24" t="s">
        <v>97</v>
      </c>
      <c r="M7" s="24" t="s">
        <v>98</v>
      </c>
      <c r="N7" s="25" t="s">
        <v>99</v>
      </c>
      <c r="O7" s="25">
        <v>69.790000000000006</v>
      </c>
      <c r="P7" s="25">
        <v>99.58</v>
      </c>
      <c r="Q7" s="25">
        <v>2508</v>
      </c>
      <c r="R7" s="25">
        <v>71631</v>
      </c>
      <c r="S7" s="25">
        <v>264.14</v>
      </c>
      <c r="T7" s="25">
        <v>271.19</v>
      </c>
      <c r="U7" s="25">
        <v>71133</v>
      </c>
      <c r="V7" s="25">
        <v>150.47</v>
      </c>
      <c r="W7" s="25">
        <v>472.74</v>
      </c>
      <c r="X7" s="25">
        <v>114.12</v>
      </c>
      <c r="Y7" s="25">
        <v>116.26</v>
      </c>
      <c r="Z7" s="25">
        <v>123.42</v>
      </c>
      <c r="AA7" s="25">
        <v>115.61</v>
      </c>
      <c r="AB7" s="25">
        <v>113.62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437.29</v>
      </c>
      <c r="AU7" s="25">
        <v>307.10000000000002</v>
      </c>
      <c r="AV7" s="25">
        <v>410.59</v>
      </c>
      <c r="AW7" s="25">
        <v>284.19</v>
      </c>
      <c r="AX7" s="25">
        <v>317.74</v>
      </c>
      <c r="AY7" s="25">
        <v>349.83</v>
      </c>
      <c r="AZ7" s="25">
        <v>360.86</v>
      </c>
      <c r="BA7" s="25">
        <v>350.79</v>
      </c>
      <c r="BB7" s="25">
        <v>354.57</v>
      </c>
      <c r="BC7" s="25">
        <v>357.74</v>
      </c>
      <c r="BD7" s="25">
        <v>252.29</v>
      </c>
      <c r="BE7" s="25">
        <v>412.94</v>
      </c>
      <c r="BF7" s="25">
        <v>393.95</v>
      </c>
      <c r="BG7" s="25">
        <v>378.64</v>
      </c>
      <c r="BH7" s="25">
        <v>401.89</v>
      </c>
      <c r="BI7" s="25">
        <v>427.79</v>
      </c>
      <c r="BJ7" s="25">
        <v>314.87</v>
      </c>
      <c r="BK7" s="25">
        <v>309.27999999999997</v>
      </c>
      <c r="BL7" s="25">
        <v>322.92</v>
      </c>
      <c r="BM7" s="25">
        <v>303.45999999999998</v>
      </c>
      <c r="BN7" s="25">
        <v>307.27999999999997</v>
      </c>
      <c r="BO7" s="25">
        <v>268.07</v>
      </c>
      <c r="BP7" s="25">
        <v>104.54</v>
      </c>
      <c r="BQ7" s="25">
        <v>107</v>
      </c>
      <c r="BR7" s="25">
        <v>113.63</v>
      </c>
      <c r="BS7" s="25">
        <v>105.32</v>
      </c>
      <c r="BT7" s="25">
        <v>103.32</v>
      </c>
      <c r="BU7" s="25">
        <v>103.54</v>
      </c>
      <c r="BV7" s="25">
        <v>103.32</v>
      </c>
      <c r="BW7" s="25">
        <v>100.85</v>
      </c>
      <c r="BX7" s="25">
        <v>103.79</v>
      </c>
      <c r="BY7" s="25">
        <v>98.3</v>
      </c>
      <c r="BZ7" s="25">
        <v>97.47</v>
      </c>
      <c r="CA7" s="25">
        <v>133.21</v>
      </c>
      <c r="CB7" s="25">
        <v>132.66</v>
      </c>
      <c r="CC7" s="25">
        <v>125.04</v>
      </c>
      <c r="CD7" s="25">
        <v>135.27000000000001</v>
      </c>
      <c r="CE7" s="25">
        <v>138.21</v>
      </c>
      <c r="CF7" s="25">
        <v>167.46</v>
      </c>
      <c r="CG7" s="25">
        <v>168.56</v>
      </c>
      <c r="CH7" s="25">
        <v>167.1</v>
      </c>
      <c r="CI7" s="25">
        <v>167.86</v>
      </c>
      <c r="CJ7" s="25">
        <v>173.68</v>
      </c>
      <c r="CK7" s="25">
        <v>174.75</v>
      </c>
      <c r="CL7" s="25">
        <v>60.33</v>
      </c>
      <c r="CM7" s="25">
        <v>61.08</v>
      </c>
      <c r="CN7" s="25">
        <v>62.31</v>
      </c>
      <c r="CO7" s="25">
        <v>61.67</v>
      </c>
      <c r="CP7" s="25">
        <v>73.31</v>
      </c>
      <c r="CQ7" s="25">
        <v>59.46</v>
      </c>
      <c r="CR7" s="25">
        <v>59.51</v>
      </c>
      <c r="CS7" s="25">
        <v>59.91</v>
      </c>
      <c r="CT7" s="25">
        <v>59.4</v>
      </c>
      <c r="CU7" s="25">
        <v>59.24</v>
      </c>
      <c r="CV7" s="25">
        <v>59.97</v>
      </c>
      <c r="CW7" s="25">
        <v>76.61</v>
      </c>
      <c r="CX7" s="25">
        <v>77.81</v>
      </c>
      <c r="CY7" s="25">
        <v>79.98</v>
      </c>
      <c r="CZ7" s="25">
        <v>78.73</v>
      </c>
      <c r="DA7" s="25">
        <v>78.31</v>
      </c>
      <c r="DB7" s="25">
        <v>87.41</v>
      </c>
      <c r="DC7" s="25">
        <v>87.08</v>
      </c>
      <c r="DD7" s="25">
        <v>87.26</v>
      </c>
      <c r="DE7" s="25">
        <v>87.57</v>
      </c>
      <c r="DF7" s="25">
        <v>87.26</v>
      </c>
      <c r="DG7" s="25">
        <v>89.76</v>
      </c>
      <c r="DH7" s="25">
        <v>41.31</v>
      </c>
      <c r="DI7" s="25">
        <v>42.89</v>
      </c>
      <c r="DJ7" s="25">
        <v>43.38</v>
      </c>
      <c r="DK7" s="25">
        <v>44.29</v>
      </c>
      <c r="DL7" s="25">
        <v>44.05</v>
      </c>
      <c r="DM7" s="25">
        <v>47.62</v>
      </c>
      <c r="DN7" s="25">
        <v>48.55</v>
      </c>
      <c r="DO7" s="25">
        <v>49.2</v>
      </c>
      <c r="DP7" s="25">
        <v>50.01</v>
      </c>
      <c r="DQ7" s="25">
        <v>50.99</v>
      </c>
      <c r="DR7" s="25">
        <v>51.51</v>
      </c>
      <c r="DS7" s="25">
        <v>25.87</v>
      </c>
      <c r="DT7" s="25">
        <v>25.25</v>
      </c>
      <c r="DU7" s="25">
        <v>24.38</v>
      </c>
      <c r="DV7" s="25">
        <v>23.08</v>
      </c>
      <c r="DW7" s="25">
        <v>22.56</v>
      </c>
      <c r="DX7" s="25">
        <v>16.27</v>
      </c>
      <c r="DY7" s="25">
        <v>17.11</v>
      </c>
      <c r="DZ7" s="25">
        <v>18.329999999999998</v>
      </c>
      <c r="EA7" s="25">
        <v>20.27</v>
      </c>
      <c r="EB7" s="25">
        <v>21.69</v>
      </c>
      <c r="EC7" s="25">
        <v>23.75</v>
      </c>
      <c r="ED7" s="25">
        <v>0.7</v>
      </c>
      <c r="EE7" s="25">
        <v>0.9</v>
      </c>
      <c r="EF7" s="25">
        <v>0.95</v>
      </c>
      <c r="EG7" s="25">
        <v>0.96</v>
      </c>
      <c r="EH7" s="25">
        <v>0.79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飯野 裕之</cp:lastModifiedBy>
  <cp:lastPrinted>2024-01-25T02:23:33Z</cp:lastPrinted>
  <dcterms:created xsi:type="dcterms:W3CDTF">2023-12-05T00:53:36Z</dcterms:created>
  <dcterms:modified xsi:type="dcterms:W3CDTF">2024-01-25T02:24:34Z</dcterms:modified>
  <cp:category/>
</cp:coreProperties>
</file>