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\\Jsfil001\新共有フォルダ\01_各課専用フォルダ\160_市立病院\01_総務担当\各種調査\財政担当調査\経営比較分析表\20240205_地方公営企業に係る経営比較分析表（令和4年度）の分析等について\"/>
    </mc:Choice>
  </mc:AlternateContent>
  <xr:revisionPtr revIDLastSave="0" documentId="13_ncr:1_{05D5609E-07E8-477E-BF94-98CC6B0193BD}" xr6:coauthVersionLast="36" xr6:coauthVersionMax="36" xr10:uidLastSave="{00000000-0000-0000-0000-000000000000}"/>
  <workbookProtection workbookAlgorithmName="SHA-512" workbookHashValue="APUfTy7cqvfeu+ANIQnurxIFlw4/6SN6HpQ5CAyd02k9tSkiLPBFi3gwIvjEdTowjOyzuCrQc3Z9wTFTgFXJjw==" workbookSaltValue="3bsrVzqbke3VsTQjYdATYQ==" workbookSpinCount="100000" lockStructure="1"/>
  <bookViews>
    <workbookView xWindow="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AD6" i="5"/>
  <c r="JW10" i="4" s="1"/>
  <c r="AC6" i="5"/>
  <c r="ID10" i="4" s="1"/>
  <c r="AB6" i="5"/>
  <c r="LP8" i="4" s="1"/>
  <c r="AA6" i="5"/>
  <c r="Z6" i="5"/>
  <c r="Y6" i="5"/>
  <c r="FZ12" i="4" s="1"/>
  <c r="X6" i="5"/>
  <c r="EG12" i="4" s="1"/>
  <c r="W6" i="5"/>
  <c r="CN12" i="4" s="1"/>
  <c r="V6" i="5"/>
  <c r="AU12" i="4" s="1"/>
  <c r="U6" i="5"/>
  <c r="B12" i="4" s="1"/>
  <c r="T6" i="5"/>
  <c r="FZ10" i="4" s="1"/>
  <c r="S6" i="5"/>
  <c r="R6" i="5"/>
  <c r="Q6" i="5"/>
  <c r="AU10" i="4" s="1"/>
  <c r="P6" i="5"/>
  <c r="B10" i="4" s="1"/>
  <c r="O6" i="5"/>
  <c r="N6" i="5"/>
  <c r="EG8" i="4" s="1"/>
  <c r="M6" i="5"/>
  <c r="CN8" i="4" s="1"/>
  <c r="L6" i="5"/>
  <c r="K6" i="5"/>
  <c r="H6" i="5"/>
  <c r="B6" i="4" s="1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G90" i="4"/>
  <c r="D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LP10" i="4"/>
  <c r="EG10" i="4"/>
  <c r="CN10" i="4"/>
  <c r="JW8" i="4"/>
  <c r="ID8" i="4"/>
  <c r="FZ8" i="4"/>
  <c r="AU8" i="4"/>
  <c r="B8" i="4"/>
  <c r="BX78" i="4" l="1"/>
  <c r="BX54" i="4"/>
  <c r="BX32" i="4"/>
  <c r="JB78" i="4"/>
  <c r="IZ54" i="4"/>
  <c r="IZ32" i="4"/>
  <c r="FL54" i="4"/>
  <c r="MO78" i="4"/>
  <c r="MN54" i="4"/>
  <c r="MN32" i="4"/>
  <c r="FO78" i="4"/>
  <c r="FL32" i="4"/>
  <c r="C11" i="5"/>
  <c r="D11" i="5"/>
  <c r="E11" i="5"/>
  <c r="B11" i="5"/>
  <c r="P78" i="4" l="1"/>
  <c r="P54" i="4"/>
  <c r="P32" i="4"/>
  <c r="GR32" i="4"/>
  <c r="DG78" i="4"/>
  <c r="DD32" i="4"/>
  <c r="KG78" i="4"/>
  <c r="KF54" i="4"/>
  <c r="KF32" i="4"/>
  <c r="GT78" i="4"/>
  <c r="GR54" i="4"/>
  <c r="DD54" i="4"/>
  <c r="EZ78" i="4"/>
  <c r="EW54" i="4"/>
  <c r="EW32" i="4"/>
  <c r="IM78" i="4"/>
  <c r="IK32" i="4"/>
  <c r="BI78" i="4"/>
  <c r="BI54" i="4"/>
  <c r="BI32" i="4"/>
  <c r="LZ78" i="4"/>
  <c r="LY54" i="4"/>
  <c r="LY32" i="4"/>
  <c r="IK54" i="4"/>
  <c r="AT78" i="4"/>
  <c r="HX78" i="4"/>
  <c r="HV54" i="4"/>
  <c r="HV32" i="4"/>
  <c r="AT32" i="4"/>
  <c r="LK78" i="4"/>
  <c r="LJ54" i="4"/>
  <c r="EK78" i="4"/>
  <c r="EH54" i="4"/>
  <c r="EH32" i="4"/>
  <c r="AT54" i="4"/>
  <c r="LJ32" i="4"/>
  <c r="KV78" i="4"/>
  <c r="KU54" i="4"/>
  <c r="KU32" i="4"/>
  <c r="DV78" i="4"/>
  <c r="DS54" i="4"/>
  <c r="AE54" i="4"/>
  <c r="HI78" i="4"/>
  <c r="HG54" i="4"/>
  <c r="HG32" i="4"/>
  <c r="DS32" i="4"/>
  <c r="AE78" i="4"/>
  <c r="AE32" i="4"/>
</calcChain>
</file>

<file path=xl/sharedStrings.xml><?xml version="1.0" encoding="utf-8"?>
<sst xmlns="http://schemas.openxmlformats.org/spreadsheetml/2006/main" count="341" uniqueCount="196">
  <si>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</si>
  <si>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</si>
  <si>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</si>
  <si>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</si>
  <si>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</si>
  <si>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</si>
  <si>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</si>
  <si>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</si>
  <si>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</si>
  <si>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</si>
  <si>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</si>
  <si>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</si>
  <si>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</si>
  <si>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</si>
  <si>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</si>
  <si>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</si>
  <si>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</si>
  <si>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</si>
  <si>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</si>
  <si>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</si>
  <si>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</si>
  <si>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</si>
  <si>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</si>
  <si>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</si>
  <si>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</si>
  <si>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</si>
  <si>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</si>
  <si>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</si>
  <si>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</si>
  <si>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</si>
  <si>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</si>
  <si>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</si>
  <si>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</si>
  <si>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</si>
  <si>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</si>
  <si>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</si>
  <si>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</si>
  <si>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</si>
  <si>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</si>
  <si>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</si>
  <si>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</si>
  <si>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</si>
  <si>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</si>
  <si>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</si>
  <si>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</si>
  <si>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</si>
  <si>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</si>
  <si>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</si>
  <si>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</si>
  <si>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</si>
  <si>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</si>
  <si>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</si>
  <si>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</si>
  <si>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</si>
  <si>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</si>
  <si>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</si>
  <si>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</si>
  <si>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</si>
  <si>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</si>
  <si>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</si>
  <si>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</si>
  <si>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</si>
  <si>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</si>
  <si>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</si>
  <si>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</si>
  <si>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</si>
  <si>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</si>
  <si>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</si>
  <si>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</si>
  <si>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</si>
  <si>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</si>
  <si>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</si>
  <si>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</si>
  <si>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</si>
  <si>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</si>
  <si>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</si>
  <si>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</si>
  <si>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</si>
  <si>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</si>
  <si>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</si>
  <si>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</si>
  <si>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</si>
  <si>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</si>
  <si>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</si>
  <si>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</si>
  <si>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</si>
  <si>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</si>
  <si>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</si>
  <si>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</si>
  <si>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</si>
  <si>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</si>
  <si>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</si>
  <si>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</si>
  <si>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</si>
  <si>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</si>
  <si>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</si>
  <si>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</si>
  <si>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</si>
  <si>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</si>
  <si>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</si>
  <si>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</si>
  <si>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</si>
  <si>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</si>
  <si>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</si>
  <si>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</si>
  <si>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</si>
  <si>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</si>
  <si>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</si>
  <si>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</si>
  <si>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</si>
  <si>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</si>
  <si>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</si>
  <si>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</si>
  <si>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</si>
  <si>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</si>
  <si>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</si>
  <si>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</si>
  <si>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</si>
  <si>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</si>
  <si>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</si>
  <si>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</si>
  <si>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</si>
  <si>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</si>
  <si>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</si>
  <si>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</si>
  <si>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</si>
  <si>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</si>
  <si>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</si>
  <si>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</si>
  <si>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</si>
  <si>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</si>
  <si>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</si>
  <si>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</si>
  <si>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</si>
  <si>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</si>
  <si>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</si>
  <si>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</si>
  <si>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</si>
  <si>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</si>
  <si>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</si>
  <si>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</si>
  <si>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</si>
  <si>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</si>
  <si>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</si>
  <si>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</si>
  <si>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</si>
  <si>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</si>
  <si>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</si>
  <si>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</si>
  <si>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</si>
  <si>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</si>
  <si>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</si>
  <si>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</si>
  <si>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</si>
  <si>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</si>
  <si>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</si>
  <si>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</si>
  <si>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</si>
  <si>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</si>
  <si>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</si>
  <si>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</si>
  <si>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</si>
  <si>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</si>
  <si>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</si>
  <si>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</si>
  <si>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</si>
  <si>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当該値(N-3)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</si>
  <si>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</si>
  <si>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</si>
  <si>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</si>
  <si>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</si>
  <si>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</si>
  <si>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</si>
  <si>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</si>
  <si>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山梨県</t>
  </si>
  <si>
    <t>韮崎市</t>
  </si>
  <si>
    <t>国保市立病院</t>
  </si>
  <si>
    <t>当然財務</t>
  </si>
  <si>
    <t>病院事業</t>
  </si>
  <si>
    <t>一般病院</t>
  </si>
  <si>
    <t>100床以上～200床未満</t>
  </si>
  <si>
    <t>非設置</t>
  </si>
  <si>
    <t>直営</t>
  </si>
  <si>
    <t>ド 訓</t>
  </si>
  <si>
    <t>救 災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</si>
  <si>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</si>
  <si>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</si>
  <si>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</si>
  <si>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</si>
  <si>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</si>
  <si>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</si>
  <si>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</si>
  <si>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峡北地域の中核病院として、市民、地域住民が、適切で安心した医療を受けられるよう医療サービスの提供に応えるとともに、救急告示病院、災害拠点病院などの指定を受け、公立病院としての責務を担っている。</t>
    <phoneticPr fontId="5"/>
  </si>
  <si>
    <t>地域包括ケア病床の効率的な運営などにより、平成30年度、令和元年度は経常収支比率が100％を超えていたが、令和4年度は新型コロナウイルス感染症の影響により入院患者数は減少、病床利用率は60.4％と前年度に比べ2.5ポイント減少し、経常収支比率は93.3％と100％を下回った。しかし、医業収支比率は平均値を上回り、累積欠損金比率も年々増加しているが、平均値を大きく下回っている。</t>
    <rPh sb="53" eb="55">
      <t>レイワ</t>
    </rPh>
    <rPh sb="56" eb="58">
      <t>ネンド</t>
    </rPh>
    <rPh sb="77" eb="79">
      <t>ニュウイン</t>
    </rPh>
    <rPh sb="79" eb="82">
      <t>カンジャスウ</t>
    </rPh>
    <rPh sb="83" eb="85">
      <t>ゲンショウ</t>
    </rPh>
    <phoneticPr fontId="5"/>
  </si>
  <si>
    <t>有形固定資産減価償却率は、78.2％と前年度より1.2％増加し、平均値である59.4％を大きく上回り、老朽化が進んでいる。器械備品減価償却率は平均値を上回っているが、医療機器の更新により、年々改善されている。施設の長寿命化計画や医療機器の更新計画に基づき、計画的に老朽化に対応していく。</t>
    <rPh sb="28" eb="30">
      <t>ゾウカ</t>
    </rPh>
    <rPh sb="114" eb="118">
      <t>イリョウキキ</t>
    </rPh>
    <rPh sb="119" eb="121">
      <t>コウシン</t>
    </rPh>
    <rPh sb="121" eb="123">
      <t>ケイカク</t>
    </rPh>
    <rPh sb="124" eb="125">
      <t>モト</t>
    </rPh>
    <rPh sb="128" eb="131">
      <t>ケイカクテキ</t>
    </rPh>
    <phoneticPr fontId="5"/>
  </si>
  <si>
    <t>令和4年度決算は、入院患者数は減少したが、外来患者数は増加し、総収益は前年度に比べ約106,159千円減少した。総費用も人件費や材料費の増加により、約59,544千円増加し、当年度純損失は191,151千円、当年度未処理欠損金は659,005千円を計上している。入院患者、外来患者1人1日あたり収益は年々増加しているため、医師確保などの診療体制の維持、人件費、材料費などの経常的な経費の削減に努める。</t>
    <rPh sb="51" eb="53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</si>
</sst>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73.8</c:v>
                </c:pt>
                <c:pt idx="1">
                  <c:v>73</c:v>
                </c:pt>
                <c:pt idx="2">
                  <c:v>64</c:v>
                </c:pt>
                <c:pt idx="3">
                  <c:v>62.9</c:v>
                </c:pt>
                <c:pt idx="4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6-49DC-9D4B-F1E9CB4D4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70.400000000000006</c:v>
                </c:pt>
                <c:pt idx="2">
                  <c:v>65.8</c:v>
                </c:pt>
                <c:pt idx="3">
                  <c:v>65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6-49DC-9D4B-F1E9CB4D4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9921</c:v>
                </c:pt>
                <c:pt idx="1">
                  <c:v>11116</c:v>
                </c:pt>
                <c:pt idx="2">
                  <c:v>12268</c:v>
                </c:pt>
                <c:pt idx="3">
                  <c:v>12373</c:v>
                </c:pt>
                <c:pt idx="4">
                  <c:v>11875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2-41AC-ACB7-F4B5D1B4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10244</c:v>
                </c:pt>
                <c:pt idx="1">
                  <c:v>10602</c:v>
                </c:pt>
                <c:pt idx="2">
                  <c:v>11234</c:v>
                </c:pt>
                <c:pt idx="3">
                  <c:v>11512</c:v>
                </c:pt>
                <c:pt idx="4">
                  <c:v>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2-41AC-ACB7-F4B5D1B4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31956</c:v>
                </c:pt>
                <c:pt idx="1">
                  <c:v>32588</c:v>
                </c:pt>
                <c:pt idx="2">
                  <c:v>32629</c:v>
                </c:pt>
                <c:pt idx="3">
                  <c:v>35128</c:v>
                </c:pt>
                <c:pt idx="4">
                  <c:v>34248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A-4247-A6C1-74327619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34924</c:v>
                </c:pt>
                <c:pt idx="1">
                  <c:v>35788</c:v>
                </c:pt>
                <c:pt idx="2">
                  <c:v>37855</c:v>
                </c:pt>
                <c:pt idx="3">
                  <c:v>39289</c:v>
                </c:pt>
                <c:pt idx="4">
                  <c:v>40846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A-4247-A6C1-74327619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9.8000000000000007</c:v>
                </c:pt>
                <c:pt idx="2">
                  <c:v>17.899999999999999</c:v>
                </c:pt>
                <c:pt idx="3">
                  <c:v>20.6</c:v>
                </c:pt>
                <c:pt idx="4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9-42CC-8E1C-730F8FFD6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120.5</c:v>
                </c:pt>
                <c:pt idx="2">
                  <c:v>124.2</c:v>
                </c:pt>
                <c:pt idx="3">
                  <c:v>121.6</c:v>
                </c:pt>
                <c:pt idx="4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9-42CC-8E1C-730F8FFD6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93</c:v>
                </c:pt>
                <c:pt idx="1">
                  <c:v>93.7</c:v>
                </c:pt>
                <c:pt idx="2">
                  <c:v>83.4</c:v>
                </c:pt>
                <c:pt idx="3">
                  <c:v>85.6</c:v>
                </c:pt>
                <c:pt idx="4">
                  <c:v>79.900000000000006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9-4067-8CA0-D916140C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80.599999999999994</c:v>
                </c:pt>
                <c:pt idx="2">
                  <c:v>77.099999999999994</c:v>
                </c:pt>
                <c:pt idx="3">
                  <c:v>78.599999999999994</c:v>
                </c:pt>
                <c:pt idx="4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9-4067-8CA0-D916140C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97.3</c:v>
                </c:pt>
                <c:pt idx="1">
                  <c:v>97.9</c:v>
                </c:pt>
                <c:pt idx="2">
                  <c:v>87.7</c:v>
                </c:pt>
                <c:pt idx="3">
                  <c:v>90</c:v>
                </c:pt>
                <c:pt idx="4">
                  <c:v>83.8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A-4FE7-A669-2D2BED887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84.3</c:v>
                </c:pt>
                <c:pt idx="2">
                  <c:v>80.7</c:v>
                </c:pt>
                <c:pt idx="3">
                  <c:v>82.2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A-4FE7-A669-2D2BED887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103.1</c:v>
                </c:pt>
                <c:pt idx="1">
                  <c:v>101.8</c:v>
                </c:pt>
                <c:pt idx="2">
                  <c:v>94.5</c:v>
                </c:pt>
                <c:pt idx="3">
                  <c:v>97.1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5-41ED-BC40-988DFD769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96.9</c:v>
                </c:pt>
                <c:pt idx="2">
                  <c:v>100.6</c:v>
                </c:pt>
                <c:pt idx="3">
                  <c:v>105.9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1ED-BC40-988DFD769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76.900000000000006</c:v>
                </c:pt>
                <c:pt idx="1">
                  <c:v>77.3</c:v>
                </c:pt>
                <c:pt idx="2">
                  <c:v>77.099999999999994</c:v>
                </c:pt>
                <c:pt idx="3">
                  <c:v>77</c:v>
                </c:pt>
                <c:pt idx="4">
                  <c:v>78.2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F-4340-AD2E-698439777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54.6</c:v>
                </c:pt>
                <c:pt idx="2">
                  <c:v>56.9</c:v>
                </c:pt>
                <c:pt idx="3">
                  <c:v>58.1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F-4340-AD2E-698439777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80.900000000000006</c:v>
                </c:pt>
                <c:pt idx="2">
                  <c:v>77.099999999999994</c:v>
                </c:pt>
                <c:pt idx="3">
                  <c:v>76.3</c:v>
                </c:pt>
                <c:pt idx="4">
                  <c:v>77.7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8-4CA2-818F-9D457FFBF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71.7</c:v>
                </c:pt>
                <c:pt idx="2">
                  <c:v>72.900000000000006</c:v>
                </c:pt>
                <c:pt idx="3">
                  <c:v>73.900000000000006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8-4CA2-818F-9D457FFBF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25898047</c:v>
                </c:pt>
                <c:pt idx="1">
                  <c:v>26910901</c:v>
                </c:pt>
                <c:pt idx="2">
                  <c:v>27365088</c:v>
                </c:pt>
                <c:pt idx="3">
                  <c:v>27978971</c:v>
                </c:pt>
                <c:pt idx="4">
                  <c:v>28469848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F-4CD8-9269-02C2730E5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40683727</c:v>
                </c:pt>
                <c:pt idx="1">
                  <c:v>41891213</c:v>
                </c:pt>
                <c:pt idx="2">
                  <c:v>42806727</c:v>
                </c:pt>
                <c:pt idx="3">
                  <c:v>43530781</c:v>
                </c:pt>
                <c:pt idx="4">
                  <c:v>44196357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F-4CD8-9269-02C2730E5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18.100000000000001</c:v>
                </c:pt>
                <c:pt idx="1">
                  <c:v>18.2</c:v>
                </c:pt>
                <c:pt idx="2">
                  <c:v>19.2</c:v>
                </c:pt>
                <c:pt idx="3">
                  <c:v>19.100000000000001</c:v>
                </c:pt>
                <c:pt idx="4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8-4A1A-BA62-64DAD719E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17.5</c:v>
                </c:pt>
                <c:pt idx="2">
                  <c:v>17.5</c:v>
                </c:pt>
                <c:pt idx="3">
                  <c:v>17.3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A1A-BA62-64DAD719E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59.4</c:v>
                </c:pt>
                <c:pt idx="1">
                  <c:v>58.7</c:v>
                </c:pt>
                <c:pt idx="2">
                  <c:v>65.2</c:v>
                </c:pt>
                <c:pt idx="3">
                  <c:v>66.099999999999994</c:v>
                </c:pt>
                <c:pt idx="4">
                  <c:v>69.900000000000006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6-4CBC-A116-39B11836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63.3</c:v>
                </c:pt>
                <c:pt idx="2">
                  <c:v>68.5</c:v>
                </c:pt>
                <c:pt idx="3">
                  <c:v>67.099999999999994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6-4CBC-A116-39B11836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HE66" zoomScaleNormal="100" zoomScaleSheetLayoutView="70" workbookViewId="0">
      <selection activeCell="NJ70" sqref="NJ70:NX8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山梨県韮崎市　国保市立病院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2" t="str">
        <f>データ!K6</f>
        <v>当然財務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4"/>
      <c r="AU8" s="72" t="str">
        <f>データ!L6</f>
        <v>病院事業</v>
      </c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4"/>
      <c r="CN8" s="72" t="str">
        <f>データ!M6</f>
        <v>一般病院</v>
      </c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4"/>
      <c r="EG8" s="72" t="str">
        <f>データ!N6</f>
        <v>100床以上～200床未満</v>
      </c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4"/>
      <c r="FZ8" s="72" t="str">
        <f>データ!O7</f>
        <v>非設置</v>
      </c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4"/>
      <c r="ID8" s="75">
        <f>データ!Z6</f>
        <v>137</v>
      </c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7"/>
      <c r="JW8" s="75">
        <f>データ!AA6</f>
        <v>34</v>
      </c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76"/>
      <c r="KI8" s="76"/>
      <c r="KJ8" s="76"/>
      <c r="KK8" s="76"/>
      <c r="KL8" s="76"/>
      <c r="KM8" s="76"/>
      <c r="KN8" s="76"/>
      <c r="KO8" s="76"/>
      <c r="KP8" s="76"/>
      <c r="KQ8" s="76"/>
      <c r="KR8" s="76"/>
      <c r="KS8" s="76"/>
      <c r="KT8" s="76"/>
      <c r="KU8" s="76"/>
      <c r="KV8" s="76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7"/>
      <c r="LP8" s="75" t="str">
        <f>データ!AB6</f>
        <v>-</v>
      </c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76"/>
      <c r="MZ8" s="76"/>
      <c r="NA8" s="76"/>
      <c r="NB8" s="76"/>
      <c r="NC8" s="76"/>
      <c r="ND8" s="76"/>
      <c r="NE8" s="76"/>
      <c r="NF8" s="76"/>
      <c r="NG8" s="76"/>
      <c r="NH8" s="77"/>
      <c r="NI8" s="3"/>
      <c r="NJ8" s="78" t="s">
        <v>10</v>
      </c>
      <c r="NK8" s="79"/>
      <c r="NL8" s="80" t="s">
        <v>11</v>
      </c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1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82" t="s">
        <v>20</v>
      </c>
      <c r="NK9" s="83"/>
      <c r="NL9" s="84" t="s">
        <v>21</v>
      </c>
      <c r="NM9" s="84"/>
      <c r="NN9" s="84"/>
      <c r="NO9" s="84"/>
      <c r="NP9" s="84"/>
      <c r="NQ9" s="84"/>
      <c r="NR9" s="84"/>
      <c r="NS9" s="84"/>
      <c r="NT9" s="84"/>
      <c r="NU9" s="84"/>
      <c r="NV9" s="84"/>
      <c r="NW9" s="85"/>
      <c r="NX9" s="3"/>
    </row>
    <row r="10" spans="1:388" ht="18.75" customHeight="1" x14ac:dyDescent="0.15">
      <c r="A10" s="2"/>
      <c r="B10" s="72" t="str">
        <f>データ!P6</f>
        <v>直営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4"/>
      <c r="AU10" s="75">
        <f>データ!Q6</f>
        <v>22</v>
      </c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7"/>
      <c r="CN10" s="72" t="str">
        <f>データ!R6</f>
        <v>-</v>
      </c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4"/>
      <c r="EG10" s="72" t="str">
        <f>データ!S6</f>
        <v>ド 訓</v>
      </c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4"/>
      <c r="FZ10" s="72" t="str">
        <f>データ!T6</f>
        <v>救 災 輪</v>
      </c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4"/>
      <c r="ID10" s="75" t="str">
        <f>データ!AC6</f>
        <v>-</v>
      </c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76"/>
      <c r="JO10" s="76"/>
      <c r="JP10" s="76"/>
      <c r="JQ10" s="76"/>
      <c r="JR10" s="76"/>
      <c r="JS10" s="76"/>
      <c r="JT10" s="76"/>
      <c r="JU10" s="76"/>
      <c r="JV10" s="77"/>
      <c r="JW10" s="75" t="str">
        <f>データ!AD6</f>
        <v>-</v>
      </c>
      <c r="JX10" s="76"/>
      <c r="JY10" s="76"/>
      <c r="JZ10" s="76"/>
      <c r="KA10" s="76"/>
      <c r="KB10" s="76"/>
      <c r="KC10" s="76"/>
      <c r="KD10" s="76"/>
      <c r="KE10" s="76"/>
      <c r="KF10" s="76"/>
      <c r="KG10" s="76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7"/>
      <c r="LP10" s="75">
        <f>データ!AE6</f>
        <v>171</v>
      </c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7"/>
      <c r="NI10" s="2"/>
      <c r="NJ10" s="86" t="s">
        <v>22</v>
      </c>
      <c r="NK10" s="87"/>
      <c r="NL10" s="88" t="s">
        <v>23</v>
      </c>
      <c r="NM10" s="88"/>
      <c r="NN10" s="88"/>
      <c r="NO10" s="88"/>
      <c r="NP10" s="88"/>
      <c r="NQ10" s="88"/>
      <c r="NR10" s="88"/>
      <c r="NS10" s="88"/>
      <c r="NT10" s="88"/>
      <c r="NU10" s="88"/>
      <c r="NV10" s="88"/>
      <c r="NW10" s="89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75">
        <f>データ!U6</f>
        <v>28356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7"/>
      <c r="AU12" s="75">
        <f>データ!V6</f>
        <v>10272</v>
      </c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7"/>
      <c r="CN12" s="72" t="str">
        <f>データ!W6</f>
        <v>-</v>
      </c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4"/>
      <c r="EG12" s="72" t="str">
        <f>データ!X6</f>
        <v>第２種該当</v>
      </c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4"/>
      <c r="FZ12" s="72" t="str">
        <f>データ!Y6</f>
        <v>１０：１</v>
      </c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4"/>
      <c r="ID12" s="75">
        <f>データ!AF6</f>
        <v>117</v>
      </c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76"/>
      <c r="JA12" s="76"/>
      <c r="JB12" s="76"/>
      <c r="JC12" s="76"/>
      <c r="JD12" s="76"/>
      <c r="JE12" s="76"/>
      <c r="JF12" s="76"/>
      <c r="JG12" s="76"/>
      <c r="JH12" s="76"/>
      <c r="JI12" s="76"/>
      <c r="JJ12" s="76"/>
      <c r="JK12" s="76"/>
      <c r="JL12" s="76"/>
      <c r="JM12" s="76"/>
      <c r="JN12" s="76"/>
      <c r="JO12" s="76"/>
      <c r="JP12" s="76"/>
      <c r="JQ12" s="76"/>
      <c r="JR12" s="76"/>
      <c r="JS12" s="76"/>
      <c r="JT12" s="76"/>
      <c r="JU12" s="76"/>
      <c r="JV12" s="77"/>
      <c r="JW12" s="75">
        <f>データ!AG6</f>
        <v>28</v>
      </c>
      <c r="JX12" s="76"/>
      <c r="JY12" s="76"/>
      <c r="JZ12" s="76"/>
      <c r="KA12" s="76"/>
      <c r="KB12" s="76"/>
      <c r="KC12" s="76"/>
      <c r="KD12" s="76"/>
      <c r="KE12" s="76"/>
      <c r="KF12" s="76"/>
      <c r="KG12" s="76"/>
      <c r="KH12" s="76"/>
      <c r="KI12" s="76"/>
      <c r="KJ12" s="76"/>
      <c r="KK12" s="76"/>
      <c r="KL12" s="76"/>
      <c r="KM12" s="76"/>
      <c r="KN12" s="76"/>
      <c r="KO12" s="76"/>
      <c r="KP12" s="76"/>
      <c r="KQ12" s="76"/>
      <c r="KR12" s="76"/>
      <c r="KS12" s="76"/>
      <c r="KT12" s="76"/>
      <c r="KU12" s="76"/>
      <c r="KV12" s="76"/>
      <c r="KW12" s="76"/>
      <c r="KX12" s="76"/>
      <c r="KY12" s="76"/>
      <c r="KZ12" s="76"/>
      <c r="LA12" s="76"/>
      <c r="LB12" s="76"/>
      <c r="LC12" s="76"/>
      <c r="LD12" s="76"/>
      <c r="LE12" s="76"/>
      <c r="LF12" s="76"/>
      <c r="LG12" s="76"/>
      <c r="LH12" s="76"/>
      <c r="LI12" s="76"/>
      <c r="LJ12" s="76"/>
      <c r="LK12" s="76"/>
      <c r="LL12" s="76"/>
      <c r="LM12" s="76"/>
      <c r="LN12" s="76"/>
      <c r="LO12" s="77"/>
      <c r="LP12" s="75">
        <f>データ!AH6</f>
        <v>145</v>
      </c>
      <c r="LQ12" s="76"/>
      <c r="LR12" s="76"/>
      <c r="LS12" s="76"/>
      <c r="LT12" s="76"/>
      <c r="LU12" s="76"/>
      <c r="LV12" s="76"/>
      <c r="LW12" s="76"/>
      <c r="LX12" s="76"/>
      <c r="LY12" s="76"/>
      <c r="LZ12" s="76"/>
      <c r="MA12" s="76"/>
      <c r="MB12" s="76"/>
      <c r="MC12" s="76"/>
      <c r="MD12" s="76"/>
      <c r="ME12" s="76"/>
      <c r="MF12" s="76"/>
      <c r="MG12" s="76"/>
      <c r="MH12" s="76"/>
      <c r="MI12" s="76"/>
      <c r="MJ12" s="76"/>
      <c r="MK12" s="76"/>
      <c r="ML12" s="76"/>
      <c r="MM12" s="76"/>
      <c r="MN12" s="76"/>
      <c r="MO12" s="76"/>
      <c r="MP12" s="76"/>
      <c r="MQ12" s="76"/>
      <c r="MR12" s="76"/>
      <c r="MS12" s="76"/>
      <c r="MT12" s="76"/>
      <c r="MU12" s="76"/>
      <c r="MV12" s="76"/>
      <c r="MW12" s="76"/>
      <c r="MX12" s="76"/>
      <c r="MY12" s="76"/>
      <c r="MZ12" s="76"/>
      <c r="NA12" s="76"/>
      <c r="NB12" s="76"/>
      <c r="NC12" s="76"/>
      <c r="ND12" s="76"/>
      <c r="NE12" s="76"/>
      <c r="NF12" s="76"/>
      <c r="NG12" s="76"/>
      <c r="NH12" s="77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192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H30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R01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R02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R03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R04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H30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R01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R03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R04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H30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R01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R02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R03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R04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H30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R01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R02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R03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R04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103.1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101.8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94.5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97.1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93.3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97.3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97.9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87.7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90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83.8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93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93.7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83.4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85.6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79.900000000000006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73.8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73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64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62.9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60.4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97.2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96.9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100.6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105.9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104.3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84.3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80.7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82.2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81.7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80.400000000000006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80.599999999999994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77.099999999999994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78.599999999999994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78.099999999999994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70.099999999999994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70.400000000000006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65.8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65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63.3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193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H30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R01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R03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R04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H30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R01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R02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R03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R04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H30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R01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R02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R03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R04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H30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R01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R02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R03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R04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194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31956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32588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32629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35128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34248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9921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11116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12268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12373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11875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59.4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58.7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65.2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66.099999999999994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69.900000000000006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18.100000000000001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18.2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19.2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19.100000000000001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19.899999999999999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34924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35788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37855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39289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40846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10244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10602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11234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11512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11831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63.7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63.3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68.5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67.099999999999994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66.900000000000006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17.7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17.5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17.5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17.3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17.899999999999999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86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87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195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H30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R01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R02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R03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R04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H30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R01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R02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R03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R04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H30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R01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R02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R03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R04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H30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R02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R03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R04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11.6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9.8000000000000007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17.899999999999999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20.6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30.4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76.900000000000006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77.3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77.099999999999994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77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78.2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85.9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80.900000000000006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77.099999999999994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76.3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77.7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25898047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26910901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27365088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27978971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28469848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117.1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120.5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124.2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121.6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118.9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54.1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54.6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56.9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58.1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59.4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71.400000000000006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71.7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72.900000000000006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73.900000000000006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74.3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40683727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41891213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42806727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43530781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44196357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s="146" t="s">
        <v>88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97</v>
      </c>
      <c r="K89" s="31" t="s">
        <v>90</v>
      </c>
      <c r="L89" s="31" t="s">
        <v>98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znKzD86j1JEFSTGXnWA07QJNsp57Y0O33r8H3ypHAhxx5JcSl4NOkGx/QAMgF16RTcgu5IqkQwZqh170fA/J3A==" saltValue="f9F2Vu67CTtFX/3n8eNoNQ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99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100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101</v>
      </c>
      <c r="B3" s="36" t="s">
        <v>102</v>
      </c>
      <c r="C3" s="36" t="s">
        <v>103</v>
      </c>
      <c r="D3" s="36" t="s">
        <v>104</v>
      </c>
      <c r="E3" s="36" t="s">
        <v>105</v>
      </c>
      <c r="F3" s="36" t="s">
        <v>106</v>
      </c>
      <c r="G3" s="36" t="s">
        <v>107</v>
      </c>
      <c r="H3" s="37" t="s">
        <v>108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109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111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112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113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114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115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116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117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118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119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120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121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122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15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158</v>
      </c>
      <c r="AU5" s="49" t="s">
        <v>159</v>
      </c>
      <c r="AV5" s="49" t="s">
        <v>160</v>
      </c>
      <c r="AW5" s="49" t="s">
        <v>161</v>
      </c>
      <c r="AX5" s="49" t="s">
        <v>151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158</v>
      </c>
      <c r="BF5" s="49" t="s">
        <v>148</v>
      </c>
      <c r="BG5" s="49" t="s">
        <v>162</v>
      </c>
      <c r="BH5" s="49" t="s">
        <v>163</v>
      </c>
      <c r="BI5" s="49" t="s">
        <v>164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158</v>
      </c>
      <c r="BQ5" s="49" t="s">
        <v>159</v>
      </c>
      <c r="BR5" s="49" t="s">
        <v>162</v>
      </c>
      <c r="BS5" s="49" t="s">
        <v>150</v>
      </c>
      <c r="BT5" s="49" t="s">
        <v>165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158</v>
      </c>
      <c r="CB5" s="49" t="s">
        <v>166</v>
      </c>
      <c r="CC5" s="49" t="s">
        <v>162</v>
      </c>
      <c r="CD5" s="49" t="s">
        <v>150</v>
      </c>
      <c r="CE5" s="49" t="s">
        <v>164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158</v>
      </c>
      <c r="CM5" s="49" t="s">
        <v>167</v>
      </c>
      <c r="CN5" s="49" t="s">
        <v>160</v>
      </c>
      <c r="CO5" s="49" t="s">
        <v>150</v>
      </c>
      <c r="CP5" s="49" t="s">
        <v>168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158</v>
      </c>
      <c r="CX5" s="49" t="s">
        <v>166</v>
      </c>
      <c r="CY5" s="49" t="s">
        <v>169</v>
      </c>
      <c r="CZ5" s="49" t="s">
        <v>150</v>
      </c>
      <c r="DA5" s="49" t="s">
        <v>164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158</v>
      </c>
      <c r="DI5" s="49" t="s">
        <v>148</v>
      </c>
      <c r="DJ5" s="49" t="s">
        <v>162</v>
      </c>
      <c r="DK5" s="49" t="s">
        <v>150</v>
      </c>
      <c r="DL5" s="49" t="s">
        <v>164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158</v>
      </c>
      <c r="DT5" s="49" t="s">
        <v>148</v>
      </c>
      <c r="DU5" s="49" t="s">
        <v>162</v>
      </c>
      <c r="DV5" s="49" t="s">
        <v>170</v>
      </c>
      <c r="DW5" s="49" t="s">
        <v>164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158</v>
      </c>
      <c r="EE5" s="49" t="s">
        <v>167</v>
      </c>
      <c r="EF5" s="49" t="s">
        <v>149</v>
      </c>
      <c r="EG5" s="49" t="s">
        <v>150</v>
      </c>
      <c r="EH5" s="49" t="s">
        <v>164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147</v>
      </c>
      <c r="EP5" s="49" t="s">
        <v>159</v>
      </c>
      <c r="EQ5" s="49" t="s">
        <v>162</v>
      </c>
      <c r="ER5" s="49" t="s">
        <v>150</v>
      </c>
      <c r="ES5" s="49" t="s">
        <v>164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171</v>
      </c>
      <c r="EZ5" s="49" t="s">
        <v>158</v>
      </c>
      <c r="FA5" s="49" t="s">
        <v>159</v>
      </c>
      <c r="FB5" s="49" t="s">
        <v>160</v>
      </c>
      <c r="FC5" s="49" t="s">
        <v>161</v>
      </c>
      <c r="FD5" s="49" t="s">
        <v>168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15">
      <c r="A6" s="35" t="s">
        <v>172</v>
      </c>
      <c r="B6" s="50">
        <f>B8</f>
        <v>2022</v>
      </c>
      <c r="C6" s="50">
        <f t="shared" ref="C6:M6" si="2">C8</f>
        <v>192074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2" t="str">
        <f>IF(H8&lt;&gt;I8,H8,"")&amp;IF(I8&lt;&gt;J8,I8,"")&amp;"　"&amp;J8</f>
        <v>山梨県韮崎市　国保市立病院</v>
      </c>
      <c r="I6" s="153"/>
      <c r="J6" s="154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22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災 輪</v>
      </c>
      <c r="U6" s="51">
        <f>U8</f>
        <v>28356</v>
      </c>
      <c r="V6" s="51">
        <f>V8</f>
        <v>10272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１０：１</v>
      </c>
      <c r="Z6" s="51">
        <f t="shared" si="3"/>
        <v>137</v>
      </c>
      <c r="AA6" s="51">
        <f t="shared" si="3"/>
        <v>34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171</v>
      </c>
      <c r="AF6" s="51">
        <f t="shared" si="3"/>
        <v>117</v>
      </c>
      <c r="AG6" s="51">
        <f t="shared" si="3"/>
        <v>28</v>
      </c>
      <c r="AH6" s="51">
        <f t="shared" si="3"/>
        <v>145</v>
      </c>
      <c r="AI6" s="52">
        <f>IF(AI8="-",NA(),AI8)</f>
        <v>103.1</v>
      </c>
      <c r="AJ6" s="52">
        <f t="shared" ref="AJ6:AR6" si="5">IF(AJ8="-",NA(),AJ8)</f>
        <v>101.8</v>
      </c>
      <c r="AK6" s="52">
        <f t="shared" si="5"/>
        <v>94.5</v>
      </c>
      <c r="AL6" s="52">
        <f t="shared" si="5"/>
        <v>97.1</v>
      </c>
      <c r="AM6" s="52">
        <f t="shared" si="5"/>
        <v>93.3</v>
      </c>
      <c r="AN6" s="52">
        <f t="shared" si="5"/>
        <v>97.2</v>
      </c>
      <c r="AO6" s="52">
        <f t="shared" si="5"/>
        <v>96.9</v>
      </c>
      <c r="AP6" s="52">
        <f t="shared" si="5"/>
        <v>100.6</v>
      </c>
      <c r="AQ6" s="52">
        <f t="shared" si="5"/>
        <v>105.9</v>
      </c>
      <c r="AR6" s="52">
        <f t="shared" si="5"/>
        <v>104.3</v>
      </c>
      <c r="AS6" s="52" t="str">
        <f>IF(AS8="-","【-】","【"&amp;SUBSTITUTE(TEXT(AS8,"#,##0.0"),"-","△")&amp;"】")</f>
        <v>【103.5】</v>
      </c>
      <c r="AT6" s="52">
        <f>IF(AT8="-",NA(),AT8)</f>
        <v>97.3</v>
      </c>
      <c r="AU6" s="52">
        <f t="shared" ref="AU6:BC6" si="6">IF(AU8="-",NA(),AU8)</f>
        <v>97.9</v>
      </c>
      <c r="AV6" s="52">
        <f t="shared" si="6"/>
        <v>87.7</v>
      </c>
      <c r="AW6" s="52">
        <f t="shared" si="6"/>
        <v>90</v>
      </c>
      <c r="AX6" s="52">
        <f t="shared" si="6"/>
        <v>83.8</v>
      </c>
      <c r="AY6" s="52">
        <f t="shared" si="6"/>
        <v>84</v>
      </c>
      <c r="AZ6" s="52">
        <f t="shared" si="6"/>
        <v>84.3</v>
      </c>
      <c r="BA6" s="52">
        <f t="shared" si="6"/>
        <v>80.7</v>
      </c>
      <c r="BB6" s="52">
        <f t="shared" si="6"/>
        <v>82.2</v>
      </c>
      <c r="BC6" s="52">
        <f t="shared" si="6"/>
        <v>81.7</v>
      </c>
      <c r="BD6" s="52" t="str">
        <f>IF(BD8="-","【-】","【"&amp;SUBSTITUTE(TEXT(BD8,"#,##0.0"),"-","△")&amp;"】")</f>
        <v>【86.4】</v>
      </c>
      <c r="BE6" s="52">
        <f>IF(BE8="-",NA(),BE8)</f>
        <v>93</v>
      </c>
      <c r="BF6" s="52">
        <f t="shared" ref="BF6:BN6" si="7">IF(BF8="-",NA(),BF8)</f>
        <v>93.7</v>
      </c>
      <c r="BG6" s="52">
        <f t="shared" si="7"/>
        <v>83.4</v>
      </c>
      <c r="BH6" s="52">
        <f t="shared" si="7"/>
        <v>85.6</v>
      </c>
      <c r="BI6" s="52">
        <f t="shared" si="7"/>
        <v>79.900000000000006</v>
      </c>
      <c r="BJ6" s="52">
        <f t="shared" si="7"/>
        <v>80.400000000000006</v>
      </c>
      <c r="BK6" s="52">
        <f t="shared" si="7"/>
        <v>80.599999999999994</v>
      </c>
      <c r="BL6" s="52">
        <f t="shared" si="7"/>
        <v>77.099999999999994</v>
      </c>
      <c r="BM6" s="52">
        <f t="shared" si="7"/>
        <v>78.599999999999994</v>
      </c>
      <c r="BN6" s="52">
        <f t="shared" si="7"/>
        <v>78.099999999999994</v>
      </c>
      <c r="BO6" s="52" t="str">
        <f>IF(BO8="-","【-】","【"&amp;SUBSTITUTE(TEXT(BO8,"#,##0.0"),"-","△")&amp;"】")</f>
        <v>【83.7】</v>
      </c>
      <c r="BP6" s="52">
        <f>IF(BP8="-",NA(),BP8)</f>
        <v>73.8</v>
      </c>
      <c r="BQ6" s="52">
        <f t="shared" ref="BQ6:BY6" si="8">IF(BQ8="-",NA(),BQ8)</f>
        <v>73</v>
      </c>
      <c r="BR6" s="52">
        <f t="shared" si="8"/>
        <v>64</v>
      </c>
      <c r="BS6" s="52">
        <f t="shared" si="8"/>
        <v>62.9</v>
      </c>
      <c r="BT6" s="52">
        <f t="shared" si="8"/>
        <v>60.4</v>
      </c>
      <c r="BU6" s="52">
        <f t="shared" si="8"/>
        <v>70.099999999999994</v>
      </c>
      <c r="BV6" s="52">
        <f t="shared" si="8"/>
        <v>70.400000000000006</v>
      </c>
      <c r="BW6" s="52">
        <f t="shared" si="8"/>
        <v>65.8</v>
      </c>
      <c r="BX6" s="52">
        <f t="shared" si="8"/>
        <v>65</v>
      </c>
      <c r="BY6" s="52">
        <f t="shared" si="8"/>
        <v>63.3</v>
      </c>
      <c r="BZ6" s="52" t="str">
        <f>IF(BZ8="-","【-】","【"&amp;SUBSTITUTE(TEXT(BZ8,"#,##0.0"),"-","△")&amp;"】")</f>
        <v>【66.8】</v>
      </c>
      <c r="CA6" s="53">
        <f>IF(CA8="-",NA(),CA8)</f>
        <v>31956</v>
      </c>
      <c r="CB6" s="53">
        <f t="shared" ref="CB6:CJ6" si="9">IF(CB8="-",NA(),CB8)</f>
        <v>32588</v>
      </c>
      <c r="CC6" s="53">
        <f t="shared" si="9"/>
        <v>32629</v>
      </c>
      <c r="CD6" s="53">
        <f t="shared" si="9"/>
        <v>35128</v>
      </c>
      <c r="CE6" s="53">
        <f t="shared" si="9"/>
        <v>34248</v>
      </c>
      <c r="CF6" s="53">
        <f t="shared" si="9"/>
        <v>34924</v>
      </c>
      <c r="CG6" s="53">
        <f t="shared" si="9"/>
        <v>35788</v>
      </c>
      <c r="CH6" s="53">
        <f t="shared" si="9"/>
        <v>37855</v>
      </c>
      <c r="CI6" s="53">
        <f t="shared" si="9"/>
        <v>39289</v>
      </c>
      <c r="CJ6" s="53">
        <f t="shared" si="9"/>
        <v>40846</v>
      </c>
      <c r="CK6" s="52" t="str">
        <f>IF(CK8="-","【-】","【"&amp;SUBSTITUTE(TEXT(CK8,"#,##0"),"-","△")&amp;"】")</f>
        <v>【61,837】</v>
      </c>
      <c r="CL6" s="53">
        <f>IF(CL8="-",NA(),CL8)</f>
        <v>9921</v>
      </c>
      <c r="CM6" s="53">
        <f t="shared" ref="CM6:CU6" si="10">IF(CM8="-",NA(),CM8)</f>
        <v>11116</v>
      </c>
      <c r="CN6" s="53">
        <f t="shared" si="10"/>
        <v>12268</v>
      </c>
      <c r="CO6" s="53">
        <f t="shared" si="10"/>
        <v>12373</v>
      </c>
      <c r="CP6" s="53">
        <f t="shared" si="10"/>
        <v>11875</v>
      </c>
      <c r="CQ6" s="53">
        <f t="shared" si="10"/>
        <v>10244</v>
      </c>
      <c r="CR6" s="53">
        <f t="shared" si="10"/>
        <v>10602</v>
      </c>
      <c r="CS6" s="53">
        <f t="shared" si="10"/>
        <v>11234</v>
      </c>
      <c r="CT6" s="53">
        <f t="shared" si="10"/>
        <v>11512</v>
      </c>
      <c r="CU6" s="53">
        <f t="shared" si="10"/>
        <v>11831</v>
      </c>
      <c r="CV6" s="52" t="str">
        <f>IF(CV8="-","【-】","【"&amp;SUBSTITUTE(TEXT(CV8,"#,##0"),"-","△")&amp;"】")</f>
        <v>【17,600】</v>
      </c>
      <c r="CW6" s="52">
        <f>IF(CW8="-",NA(),CW8)</f>
        <v>59.4</v>
      </c>
      <c r="CX6" s="52">
        <f t="shared" ref="CX6:DF6" si="11">IF(CX8="-",NA(),CX8)</f>
        <v>58.7</v>
      </c>
      <c r="CY6" s="52">
        <f t="shared" si="11"/>
        <v>65.2</v>
      </c>
      <c r="CZ6" s="52">
        <f t="shared" si="11"/>
        <v>66.099999999999994</v>
      </c>
      <c r="DA6" s="52">
        <f t="shared" si="11"/>
        <v>69.900000000000006</v>
      </c>
      <c r="DB6" s="52">
        <f t="shared" si="11"/>
        <v>63.7</v>
      </c>
      <c r="DC6" s="52">
        <f t="shared" si="11"/>
        <v>63.3</v>
      </c>
      <c r="DD6" s="52">
        <f t="shared" si="11"/>
        <v>68.5</v>
      </c>
      <c r="DE6" s="52">
        <f t="shared" si="11"/>
        <v>67.099999999999994</v>
      </c>
      <c r="DF6" s="52">
        <f t="shared" si="11"/>
        <v>66.900000000000006</v>
      </c>
      <c r="DG6" s="52" t="str">
        <f>IF(DG8="-","【-】","【"&amp;SUBSTITUTE(TEXT(DG8,"#,##0.0"),"-","△")&amp;"】")</f>
        <v>【55.6】</v>
      </c>
      <c r="DH6" s="52">
        <f>IF(DH8="-",NA(),DH8)</f>
        <v>18.100000000000001</v>
      </c>
      <c r="DI6" s="52">
        <f t="shared" ref="DI6:DQ6" si="12">IF(DI8="-",NA(),DI8)</f>
        <v>18.2</v>
      </c>
      <c r="DJ6" s="52">
        <f t="shared" si="12"/>
        <v>19.2</v>
      </c>
      <c r="DK6" s="52">
        <f t="shared" si="12"/>
        <v>19.100000000000001</v>
      </c>
      <c r="DL6" s="52">
        <f t="shared" si="12"/>
        <v>19.899999999999999</v>
      </c>
      <c r="DM6" s="52">
        <f t="shared" si="12"/>
        <v>17.7</v>
      </c>
      <c r="DN6" s="52">
        <f t="shared" si="12"/>
        <v>17.5</v>
      </c>
      <c r="DO6" s="52">
        <f t="shared" si="12"/>
        <v>17.5</v>
      </c>
      <c r="DP6" s="52">
        <f t="shared" si="12"/>
        <v>17.3</v>
      </c>
      <c r="DQ6" s="52">
        <f t="shared" si="12"/>
        <v>17.899999999999999</v>
      </c>
      <c r="DR6" s="52" t="str">
        <f>IF(DR8="-","【-】","【"&amp;SUBSTITUTE(TEXT(DR8,"#,##0.0"),"-","△")&amp;"】")</f>
        <v>【25.1】</v>
      </c>
      <c r="DS6" s="52">
        <f>IF(DS8="-",NA(),DS8)</f>
        <v>11.6</v>
      </c>
      <c r="DT6" s="52">
        <f t="shared" ref="DT6:EB6" si="13">IF(DT8="-",NA(),DT8)</f>
        <v>9.8000000000000007</v>
      </c>
      <c r="DU6" s="52">
        <f t="shared" si="13"/>
        <v>17.899999999999999</v>
      </c>
      <c r="DV6" s="52">
        <f t="shared" si="13"/>
        <v>20.6</v>
      </c>
      <c r="DW6" s="52">
        <f t="shared" si="13"/>
        <v>30.4</v>
      </c>
      <c r="DX6" s="52">
        <f t="shared" si="13"/>
        <v>117.1</v>
      </c>
      <c r="DY6" s="52">
        <f t="shared" si="13"/>
        <v>120.5</v>
      </c>
      <c r="DZ6" s="52">
        <f t="shared" si="13"/>
        <v>124.2</v>
      </c>
      <c r="EA6" s="52">
        <f t="shared" si="13"/>
        <v>121.6</v>
      </c>
      <c r="EB6" s="52">
        <f t="shared" si="13"/>
        <v>118.9</v>
      </c>
      <c r="EC6" s="52" t="str">
        <f>IF(EC8="-","【-】","【"&amp;SUBSTITUTE(TEXT(EC8,"#,##0.0"),"-","△")&amp;"】")</f>
        <v>【63.0】</v>
      </c>
      <c r="ED6" s="52">
        <f>IF(ED8="-",NA(),ED8)</f>
        <v>76.900000000000006</v>
      </c>
      <c r="EE6" s="52">
        <f t="shared" ref="EE6:EM6" si="14">IF(EE8="-",NA(),EE8)</f>
        <v>77.3</v>
      </c>
      <c r="EF6" s="52">
        <f t="shared" si="14"/>
        <v>77.099999999999994</v>
      </c>
      <c r="EG6" s="52">
        <f t="shared" si="14"/>
        <v>77</v>
      </c>
      <c r="EH6" s="52">
        <f t="shared" si="14"/>
        <v>78.2</v>
      </c>
      <c r="EI6" s="52">
        <f t="shared" si="14"/>
        <v>54.1</v>
      </c>
      <c r="EJ6" s="52">
        <f t="shared" si="14"/>
        <v>54.6</v>
      </c>
      <c r="EK6" s="52">
        <f t="shared" si="14"/>
        <v>56.9</v>
      </c>
      <c r="EL6" s="52">
        <f t="shared" si="14"/>
        <v>58.1</v>
      </c>
      <c r="EM6" s="52">
        <f t="shared" si="14"/>
        <v>59.4</v>
      </c>
      <c r="EN6" s="52" t="str">
        <f>IF(EN8="-","【-】","【"&amp;SUBSTITUTE(TEXT(EN8,"#,##0.0"),"-","△")&amp;"】")</f>
        <v>【56.4】</v>
      </c>
      <c r="EO6" s="52">
        <f>IF(EO8="-",NA(),EO8)</f>
        <v>85.9</v>
      </c>
      <c r="EP6" s="52">
        <f t="shared" ref="EP6:EX6" si="15">IF(EP8="-",NA(),EP8)</f>
        <v>80.900000000000006</v>
      </c>
      <c r="EQ6" s="52">
        <f t="shared" si="15"/>
        <v>77.099999999999994</v>
      </c>
      <c r="ER6" s="52">
        <f t="shared" si="15"/>
        <v>76.3</v>
      </c>
      <c r="ES6" s="52">
        <f t="shared" si="15"/>
        <v>77.7</v>
      </c>
      <c r="ET6" s="52">
        <f t="shared" si="15"/>
        <v>71.400000000000006</v>
      </c>
      <c r="EU6" s="52">
        <f t="shared" si="15"/>
        <v>71.7</v>
      </c>
      <c r="EV6" s="52">
        <f t="shared" si="15"/>
        <v>72.900000000000006</v>
      </c>
      <c r="EW6" s="52">
        <f t="shared" si="15"/>
        <v>73.900000000000006</v>
      </c>
      <c r="EX6" s="52">
        <f t="shared" si="15"/>
        <v>74.3</v>
      </c>
      <c r="EY6" s="52" t="str">
        <f>IF(EY8="-","【-】","【"&amp;SUBSTITUTE(TEXT(EY8,"#,##0.0"),"-","△")&amp;"】")</f>
        <v>【70.7】</v>
      </c>
      <c r="EZ6" s="53">
        <f>IF(EZ8="-",NA(),EZ8)</f>
        <v>25898047</v>
      </c>
      <c r="FA6" s="53">
        <f t="shared" ref="FA6:FI6" si="16">IF(FA8="-",NA(),FA8)</f>
        <v>26910901</v>
      </c>
      <c r="FB6" s="53">
        <f t="shared" si="16"/>
        <v>27365088</v>
      </c>
      <c r="FC6" s="53">
        <f t="shared" si="16"/>
        <v>27978971</v>
      </c>
      <c r="FD6" s="53">
        <f t="shared" si="16"/>
        <v>28469848</v>
      </c>
      <c r="FE6" s="53">
        <f t="shared" si="16"/>
        <v>40683727</v>
      </c>
      <c r="FF6" s="53">
        <f t="shared" si="16"/>
        <v>41891213</v>
      </c>
      <c r="FG6" s="53">
        <f t="shared" si="16"/>
        <v>42806727</v>
      </c>
      <c r="FH6" s="53">
        <f t="shared" si="16"/>
        <v>43530781</v>
      </c>
      <c r="FI6" s="53">
        <f t="shared" si="16"/>
        <v>44196357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173</v>
      </c>
      <c r="B7" s="50">
        <f t="shared" ref="B7:AH7" si="17">B8</f>
        <v>2022</v>
      </c>
      <c r="C7" s="50">
        <f t="shared" si="17"/>
        <v>192074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非設置</v>
      </c>
      <c r="P7" s="50" t="str">
        <f>P8</f>
        <v>直営</v>
      </c>
      <c r="Q7" s="51">
        <f t="shared" si="17"/>
        <v>22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災 輪</v>
      </c>
      <c r="U7" s="51">
        <f>U8</f>
        <v>28356</v>
      </c>
      <c r="V7" s="51">
        <f>V8</f>
        <v>10272</v>
      </c>
      <c r="W7" s="50" t="str">
        <f>W8</f>
        <v>-</v>
      </c>
      <c r="X7" s="50" t="str">
        <f t="shared" si="17"/>
        <v>第２種該当</v>
      </c>
      <c r="Y7" s="50" t="str">
        <f t="shared" si="17"/>
        <v>１０：１</v>
      </c>
      <c r="Z7" s="51">
        <f t="shared" si="17"/>
        <v>137</v>
      </c>
      <c r="AA7" s="51">
        <f t="shared" si="17"/>
        <v>34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171</v>
      </c>
      <c r="AF7" s="51">
        <f t="shared" si="17"/>
        <v>117</v>
      </c>
      <c r="AG7" s="51">
        <f t="shared" si="17"/>
        <v>28</v>
      </c>
      <c r="AH7" s="51">
        <f t="shared" si="17"/>
        <v>145</v>
      </c>
      <c r="AI7" s="52">
        <f>AI8</f>
        <v>103.1</v>
      </c>
      <c r="AJ7" s="52">
        <f t="shared" ref="AJ7:AR7" si="18">AJ8</f>
        <v>101.8</v>
      </c>
      <c r="AK7" s="52">
        <f t="shared" si="18"/>
        <v>94.5</v>
      </c>
      <c r="AL7" s="52">
        <f t="shared" si="18"/>
        <v>97.1</v>
      </c>
      <c r="AM7" s="52">
        <f t="shared" si="18"/>
        <v>93.3</v>
      </c>
      <c r="AN7" s="52">
        <f t="shared" si="18"/>
        <v>97.2</v>
      </c>
      <c r="AO7" s="52">
        <f t="shared" si="18"/>
        <v>96.9</v>
      </c>
      <c r="AP7" s="52">
        <f t="shared" si="18"/>
        <v>100.6</v>
      </c>
      <c r="AQ7" s="52">
        <f t="shared" si="18"/>
        <v>105.9</v>
      </c>
      <c r="AR7" s="52">
        <f t="shared" si="18"/>
        <v>104.3</v>
      </c>
      <c r="AS7" s="52"/>
      <c r="AT7" s="52">
        <f>AT8</f>
        <v>97.3</v>
      </c>
      <c r="AU7" s="52">
        <f t="shared" ref="AU7:BC7" si="19">AU8</f>
        <v>97.9</v>
      </c>
      <c r="AV7" s="52">
        <f t="shared" si="19"/>
        <v>87.7</v>
      </c>
      <c r="AW7" s="52">
        <f t="shared" si="19"/>
        <v>90</v>
      </c>
      <c r="AX7" s="52">
        <f t="shared" si="19"/>
        <v>83.8</v>
      </c>
      <c r="AY7" s="52">
        <f t="shared" si="19"/>
        <v>84</v>
      </c>
      <c r="AZ7" s="52">
        <f t="shared" si="19"/>
        <v>84.3</v>
      </c>
      <c r="BA7" s="52">
        <f t="shared" si="19"/>
        <v>80.7</v>
      </c>
      <c r="BB7" s="52">
        <f t="shared" si="19"/>
        <v>82.2</v>
      </c>
      <c r="BC7" s="52">
        <f t="shared" si="19"/>
        <v>81.7</v>
      </c>
      <c r="BD7" s="52"/>
      <c r="BE7" s="52">
        <f>BE8</f>
        <v>93</v>
      </c>
      <c r="BF7" s="52">
        <f t="shared" ref="BF7:BN7" si="20">BF8</f>
        <v>93.7</v>
      </c>
      <c r="BG7" s="52">
        <f t="shared" si="20"/>
        <v>83.4</v>
      </c>
      <c r="BH7" s="52">
        <f t="shared" si="20"/>
        <v>85.6</v>
      </c>
      <c r="BI7" s="52">
        <f t="shared" si="20"/>
        <v>79.900000000000006</v>
      </c>
      <c r="BJ7" s="52">
        <f t="shared" si="20"/>
        <v>80.400000000000006</v>
      </c>
      <c r="BK7" s="52">
        <f t="shared" si="20"/>
        <v>80.599999999999994</v>
      </c>
      <c r="BL7" s="52">
        <f t="shared" si="20"/>
        <v>77.099999999999994</v>
      </c>
      <c r="BM7" s="52">
        <f t="shared" si="20"/>
        <v>78.599999999999994</v>
      </c>
      <c r="BN7" s="52">
        <f t="shared" si="20"/>
        <v>78.099999999999994</v>
      </c>
      <c r="BO7" s="52"/>
      <c r="BP7" s="52">
        <f>BP8</f>
        <v>73.8</v>
      </c>
      <c r="BQ7" s="52">
        <f t="shared" ref="BQ7:BY7" si="21">BQ8</f>
        <v>73</v>
      </c>
      <c r="BR7" s="52">
        <f t="shared" si="21"/>
        <v>64</v>
      </c>
      <c r="BS7" s="52">
        <f t="shared" si="21"/>
        <v>62.9</v>
      </c>
      <c r="BT7" s="52">
        <f t="shared" si="21"/>
        <v>60.4</v>
      </c>
      <c r="BU7" s="52">
        <f t="shared" si="21"/>
        <v>70.099999999999994</v>
      </c>
      <c r="BV7" s="52">
        <f t="shared" si="21"/>
        <v>70.400000000000006</v>
      </c>
      <c r="BW7" s="52">
        <f t="shared" si="21"/>
        <v>65.8</v>
      </c>
      <c r="BX7" s="52">
        <f t="shared" si="21"/>
        <v>65</v>
      </c>
      <c r="BY7" s="52">
        <f t="shared" si="21"/>
        <v>63.3</v>
      </c>
      <c r="BZ7" s="52"/>
      <c r="CA7" s="53">
        <f>CA8</f>
        <v>31956</v>
      </c>
      <c r="CB7" s="53">
        <f t="shared" ref="CB7:CJ7" si="22">CB8</f>
        <v>32588</v>
      </c>
      <c r="CC7" s="53">
        <f t="shared" si="22"/>
        <v>32629</v>
      </c>
      <c r="CD7" s="53">
        <f t="shared" si="22"/>
        <v>35128</v>
      </c>
      <c r="CE7" s="53">
        <f t="shared" si="22"/>
        <v>34248</v>
      </c>
      <c r="CF7" s="53">
        <f t="shared" si="22"/>
        <v>34924</v>
      </c>
      <c r="CG7" s="53">
        <f t="shared" si="22"/>
        <v>35788</v>
      </c>
      <c r="CH7" s="53">
        <f t="shared" si="22"/>
        <v>37855</v>
      </c>
      <c r="CI7" s="53">
        <f t="shared" si="22"/>
        <v>39289</v>
      </c>
      <c r="CJ7" s="53">
        <f t="shared" si="22"/>
        <v>40846</v>
      </c>
      <c r="CK7" s="52"/>
      <c r="CL7" s="53">
        <f>CL8</f>
        <v>9921</v>
      </c>
      <c r="CM7" s="53">
        <f t="shared" ref="CM7:CU7" si="23">CM8</f>
        <v>11116</v>
      </c>
      <c r="CN7" s="53">
        <f t="shared" si="23"/>
        <v>12268</v>
      </c>
      <c r="CO7" s="53">
        <f t="shared" si="23"/>
        <v>12373</v>
      </c>
      <c r="CP7" s="53">
        <f t="shared" si="23"/>
        <v>11875</v>
      </c>
      <c r="CQ7" s="53">
        <f t="shared" si="23"/>
        <v>10244</v>
      </c>
      <c r="CR7" s="53">
        <f t="shared" si="23"/>
        <v>10602</v>
      </c>
      <c r="CS7" s="53">
        <f t="shared" si="23"/>
        <v>11234</v>
      </c>
      <c r="CT7" s="53">
        <f t="shared" si="23"/>
        <v>11512</v>
      </c>
      <c r="CU7" s="53">
        <f t="shared" si="23"/>
        <v>11831</v>
      </c>
      <c r="CV7" s="52"/>
      <c r="CW7" s="52">
        <f>CW8</f>
        <v>59.4</v>
      </c>
      <c r="CX7" s="52">
        <f t="shared" ref="CX7:DF7" si="24">CX8</f>
        <v>58.7</v>
      </c>
      <c r="CY7" s="52">
        <f t="shared" si="24"/>
        <v>65.2</v>
      </c>
      <c r="CZ7" s="52">
        <f t="shared" si="24"/>
        <v>66.099999999999994</v>
      </c>
      <c r="DA7" s="52">
        <f t="shared" si="24"/>
        <v>69.900000000000006</v>
      </c>
      <c r="DB7" s="52">
        <f t="shared" si="24"/>
        <v>63.7</v>
      </c>
      <c r="DC7" s="52">
        <f t="shared" si="24"/>
        <v>63.3</v>
      </c>
      <c r="DD7" s="52">
        <f t="shared" si="24"/>
        <v>68.5</v>
      </c>
      <c r="DE7" s="52">
        <f t="shared" si="24"/>
        <v>67.099999999999994</v>
      </c>
      <c r="DF7" s="52">
        <f t="shared" si="24"/>
        <v>66.900000000000006</v>
      </c>
      <c r="DG7" s="52"/>
      <c r="DH7" s="52">
        <f>DH8</f>
        <v>18.100000000000001</v>
      </c>
      <c r="DI7" s="52">
        <f t="shared" ref="DI7:DQ7" si="25">DI8</f>
        <v>18.2</v>
      </c>
      <c r="DJ7" s="52">
        <f t="shared" si="25"/>
        <v>19.2</v>
      </c>
      <c r="DK7" s="52">
        <f t="shared" si="25"/>
        <v>19.100000000000001</v>
      </c>
      <c r="DL7" s="52">
        <f t="shared" si="25"/>
        <v>19.899999999999999</v>
      </c>
      <c r="DM7" s="52">
        <f t="shared" si="25"/>
        <v>17.7</v>
      </c>
      <c r="DN7" s="52">
        <f t="shared" si="25"/>
        <v>17.5</v>
      </c>
      <c r="DO7" s="52">
        <f t="shared" si="25"/>
        <v>17.5</v>
      </c>
      <c r="DP7" s="52">
        <f t="shared" si="25"/>
        <v>17.3</v>
      </c>
      <c r="DQ7" s="52">
        <f t="shared" si="25"/>
        <v>17.899999999999999</v>
      </c>
      <c r="DR7" s="52"/>
      <c r="DS7" s="52">
        <f>DS8</f>
        <v>11.6</v>
      </c>
      <c r="DT7" s="52">
        <f t="shared" ref="DT7:EB7" si="26">DT8</f>
        <v>9.8000000000000007</v>
      </c>
      <c r="DU7" s="52">
        <f t="shared" si="26"/>
        <v>17.899999999999999</v>
      </c>
      <c r="DV7" s="52">
        <f t="shared" si="26"/>
        <v>20.6</v>
      </c>
      <c r="DW7" s="52">
        <f t="shared" si="26"/>
        <v>30.4</v>
      </c>
      <c r="DX7" s="52">
        <f t="shared" si="26"/>
        <v>117.1</v>
      </c>
      <c r="DY7" s="52">
        <f t="shared" si="26"/>
        <v>120.5</v>
      </c>
      <c r="DZ7" s="52">
        <f t="shared" si="26"/>
        <v>124.2</v>
      </c>
      <c r="EA7" s="52">
        <f t="shared" si="26"/>
        <v>121.6</v>
      </c>
      <c r="EB7" s="52">
        <f t="shared" si="26"/>
        <v>118.9</v>
      </c>
      <c r="EC7" s="52"/>
      <c r="ED7" s="52">
        <f>ED8</f>
        <v>76.900000000000006</v>
      </c>
      <c r="EE7" s="52">
        <f t="shared" ref="EE7:EM7" si="27">EE8</f>
        <v>77.3</v>
      </c>
      <c r="EF7" s="52">
        <f t="shared" si="27"/>
        <v>77.099999999999994</v>
      </c>
      <c r="EG7" s="52">
        <f t="shared" si="27"/>
        <v>77</v>
      </c>
      <c r="EH7" s="52">
        <f t="shared" si="27"/>
        <v>78.2</v>
      </c>
      <c r="EI7" s="52">
        <f t="shared" si="27"/>
        <v>54.1</v>
      </c>
      <c r="EJ7" s="52">
        <f t="shared" si="27"/>
        <v>54.6</v>
      </c>
      <c r="EK7" s="52">
        <f t="shared" si="27"/>
        <v>56.9</v>
      </c>
      <c r="EL7" s="52">
        <f t="shared" si="27"/>
        <v>58.1</v>
      </c>
      <c r="EM7" s="52">
        <f t="shared" si="27"/>
        <v>59.4</v>
      </c>
      <c r="EN7" s="52"/>
      <c r="EO7" s="52">
        <f>EO8</f>
        <v>85.9</v>
      </c>
      <c r="EP7" s="52">
        <f t="shared" ref="EP7:EX7" si="28">EP8</f>
        <v>80.900000000000006</v>
      </c>
      <c r="EQ7" s="52">
        <f t="shared" si="28"/>
        <v>77.099999999999994</v>
      </c>
      <c r="ER7" s="52">
        <f t="shared" si="28"/>
        <v>76.3</v>
      </c>
      <c r="ES7" s="52">
        <f t="shared" si="28"/>
        <v>77.7</v>
      </c>
      <c r="ET7" s="52">
        <f t="shared" si="28"/>
        <v>71.400000000000006</v>
      </c>
      <c r="EU7" s="52">
        <f t="shared" si="28"/>
        <v>71.7</v>
      </c>
      <c r="EV7" s="52">
        <f t="shared" si="28"/>
        <v>72.900000000000006</v>
      </c>
      <c r="EW7" s="52">
        <f t="shared" si="28"/>
        <v>73.900000000000006</v>
      </c>
      <c r="EX7" s="52">
        <f t="shared" si="28"/>
        <v>74.3</v>
      </c>
      <c r="EY7" s="52"/>
      <c r="EZ7" s="53">
        <f>EZ8</f>
        <v>25898047</v>
      </c>
      <c r="FA7" s="53">
        <f t="shared" ref="FA7:FI7" si="29">FA8</f>
        <v>26910901</v>
      </c>
      <c r="FB7" s="53">
        <f t="shared" si="29"/>
        <v>27365088</v>
      </c>
      <c r="FC7" s="53">
        <f t="shared" si="29"/>
        <v>27978971</v>
      </c>
      <c r="FD7" s="53">
        <f t="shared" si="29"/>
        <v>28469848</v>
      </c>
      <c r="FE7" s="53">
        <f t="shared" si="29"/>
        <v>40683727</v>
      </c>
      <c r="FF7" s="53">
        <f t="shared" si="29"/>
        <v>41891213</v>
      </c>
      <c r="FG7" s="53">
        <f t="shared" si="29"/>
        <v>42806727</v>
      </c>
      <c r="FH7" s="53">
        <f t="shared" si="29"/>
        <v>43530781</v>
      </c>
      <c r="FI7" s="53">
        <f t="shared" si="29"/>
        <v>44196357</v>
      </c>
      <c r="FJ7" s="53"/>
    </row>
    <row r="8" spans="1:166" s="54" customFormat="1" x14ac:dyDescent="0.15">
      <c r="A8" s="35"/>
      <c r="B8" s="55">
        <v>2022</v>
      </c>
      <c r="C8" s="55">
        <v>192074</v>
      </c>
      <c r="D8" s="55">
        <v>46</v>
      </c>
      <c r="E8" s="55">
        <v>6</v>
      </c>
      <c r="F8" s="55">
        <v>0</v>
      </c>
      <c r="G8" s="55">
        <v>1</v>
      </c>
      <c r="H8" s="55" t="s">
        <v>174</v>
      </c>
      <c r="I8" s="55" t="s">
        <v>175</v>
      </c>
      <c r="J8" s="55" t="s">
        <v>176</v>
      </c>
      <c r="K8" s="55" t="s">
        <v>177</v>
      </c>
      <c r="L8" s="55" t="s">
        <v>178</v>
      </c>
      <c r="M8" s="55" t="s">
        <v>179</v>
      </c>
      <c r="N8" s="55" t="s">
        <v>180</v>
      </c>
      <c r="O8" s="55" t="s">
        <v>181</v>
      </c>
      <c r="P8" s="55" t="s">
        <v>182</v>
      </c>
      <c r="Q8" s="56">
        <v>22</v>
      </c>
      <c r="R8" s="55" t="s">
        <v>40</v>
      </c>
      <c r="S8" s="55" t="s">
        <v>183</v>
      </c>
      <c r="T8" s="55" t="s">
        <v>184</v>
      </c>
      <c r="U8" s="56">
        <v>28356</v>
      </c>
      <c r="V8" s="56">
        <v>10272</v>
      </c>
      <c r="W8" s="55" t="s">
        <v>40</v>
      </c>
      <c r="X8" s="55" t="s">
        <v>185</v>
      </c>
      <c r="Y8" s="57" t="s">
        <v>186</v>
      </c>
      <c r="Z8" s="56">
        <v>137</v>
      </c>
      <c r="AA8" s="56">
        <v>34</v>
      </c>
      <c r="AB8" s="56" t="s">
        <v>40</v>
      </c>
      <c r="AC8" s="56" t="s">
        <v>40</v>
      </c>
      <c r="AD8" s="56" t="s">
        <v>40</v>
      </c>
      <c r="AE8" s="56">
        <v>171</v>
      </c>
      <c r="AF8" s="56">
        <v>117</v>
      </c>
      <c r="AG8" s="56">
        <v>28</v>
      </c>
      <c r="AH8" s="56">
        <v>145</v>
      </c>
      <c r="AI8" s="58">
        <v>103.1</v>
      </c>
      <c r="AJ8" s="58">
        <v>101.8</v>
      </c>
      <c r="AK8" s="58">
        <v>94.5</v>
      </c>
      <c r="AL8" s="58">
        <v>97.1</v>
      </c>
      <c r="AM8" s="58">
        <v>93.3</v>
      </c>
      <c r="AN8" s="58">
        <v>97.2</v>
      </c>
      <c r="AO8" s="58">
        <v>96.9</v>
      </c>
      <c r="AP8" s="58">
        <v>100.6</v>
      </c>
      <c r="AQ8" s="58">
        <v>105.9</v>
      </c>
      <c r="AR8" s="58">
        <v>104.3</v>
      </c>
      <c r="AS8" s="58">
        <v>103.5</v>
      </c>
      <c r="AT8" s="58">
        <v>97.3</v>
      </c>
      <c r="AU8" s="58">
        <v>97.9</v>
      </c>
      <c r="AV8" s="58">
        <v>87.7</v>
      </c>
      <c r="AW8" s="58">
        <v>90</v>
      </c>
      <c r="AX8" s="58">
        <v>83.8</v>
      </c>
      <c r="AY8" s="58">
        <v>84</v>
      </c>
      <c r="AZ8" s="58">
        <v>84.3</v>
      </c>
      <c r="BA8" s="58">
        <v>80.7</v>
      </c>
      <c r="BB8" s="58">
        <v>82.2</v>
      </c>
      <c r="BC8" s="58">
        <v>81.7</v>
      </c>
      <c r="BD8" s="58">
        <v>86.4</v>
      </c>
      <c r="BE8" s="59">
        <v>93</v>
      </c>
      <c r="BF8" s="59">
        <v>93.7</v>
      </c>
      <c r="BG8" s="59">
        <v>83.4</v>
      </c>
      <c r="BH8" s="59">
        <v>85.6</v>
      </c>
      <c r="BI8" s="59">
        <v>79.900000000000006</v>
      </c>
      <c r="BJ8" s="59">
        <v>80.400000000000006</v>
      </c>
      <c r="BK8" s="59">
        <v>80.599999999999994</v>
      </c>
      <c r="BL8" s="59">
        <v>77.099999999999994</v>
      </c>
      <c r="BM8" s="59">
        <v>78.599999999999994</v>
      </c>
      <c r="BN8" s="59">
        <v>78.099999999999994</v>
      </c>
      <c r="BO8" s="59">
        <v>83.7</v>
      </c>
      <c r="BP8" s="58">
        <v>73.8</v>
      </c>
      <c r="BQ8" s="58">
        <v>73</v>
      </c>
      <c r="BR8" s="58">
        <v>64</v>
      </c>
      <c r="BS8" s="58">
        <v>62.9</v>
      </c>
      <c r="BT8" s="58">
        <v>60.4</v>
      </c>
      <c r="BU8" s="58">
        <v>70.099999999999994</v>
      </c>
      <c r="BV8" s="58">
        <v>70.400000000000006</v>
      </c>
      <c r="BW8" s="58">
        <v>65.8</v>
      </c>
      <c r="BX8" s="58">
        <v>65</v>
      </c>
      <c r="BY8" s="58">
        <v>63.3</v>
      </c>
      <c r="BZ8" s="58">
        <v>66.8</v>
      </c>
      <c r="CA8" s="59">
        <v>31956</v>
      </c>
      <c r="CB8" s="59">
        <v>32588</v>
      </c>
      <c r="CC8" s="59">
        <v>32629</v>
      </c>
      <c r="CD8" s="59">
        <v>35128</v>
      </c>
      <c r="CE8" s="59">
        <v>34248</v>
      </c>
      <c r="CF8" s="59">
        <v>34924</v>
      </c>
      <c r="CG8" s="59">
        <v>35788</v>
      </c>
      <c r="CH8" s="59">
        <v>37855</v>
      </c>
      <c r="CI8" s="59">
        <v>39289</v>
      </c>
      <c r="CJ8" s="59">
        <v>40846</v>
      </c>
      <c r="CK8" s="58">
        <v>61837</v>
      </c>
      <c r="CL8" s="59">
        <v>9921</v>
      </c>
      <c r="CM8" s="59">
        <v>11116</v>
      </c>
      <c r="CN8" s="59">
        <v>12268</v>
      </c>
      <c r="CO8" s="59">
        <v>12373</v>
      </c>
      <c r="CP8" s="59">
        <v>11875</v>
      </c>
      <c r="CQ8" s="59">
        <v>10244</v>
      </c>
      <c r="CR8" s="59">
        <v>10602</v>
      </c>
      <c r="CS8" s="59">
        <v>11234</v>
      </c>
      <c r="CT8" s="59">
        <v>11512</v>
      </c>
      <c r="CU8" s="59">
        <v>11831</v>
      </c>
      <c r="CV8" s="58">
        <v>17600</v>
      </c>
      <c r="CW8" s="59">
        <v>59.4</v>
      </c>
      <c r="CX8" s="59">
        <v>58.7</v>
      </c>
      <c r="CY8" s="59">
        <v>65.2</v>
      </c>
      <c r="CZ8" s="59">
        <v>66.099999999999994</v>
      </c>
      <c r="DA8" s="59">
        <v>69.900000000000006</v>
      </c>
      <c r="DB8" s="59">
        <v>63.7</v>
      </c>
      <c r="DC8" s="59">
        <v>63.3</v>
      </c>
      <c r="DD8" s="59">
        <v>68.5</v>
      </c>
      <c r="DE8" s="59">
        <v>67.099999999999994</v>
      </c>
      <c r="DF8" s="59">
        <v>66.900000000000006</v>
      </c>
      <c r="DG8" s="59">
        <v>55.6</v>
      </c>
      <c r="DH8" s="59">
        <v>18.100000000000001</v>
      </c>
      <c r="DI8" s="59">
        <v>18.2</v>
      </c>
      <c r="DJ8" s="59">
        <v>19.2</v>
      </c>
      <c r="DK8" s="59">
        <v>19.100000000000001</v>
      </c>
      <c r="DL8" s="59">
        <v>19.899999999999999</v>
      </c>
      <c r="DM8" s="59">
        <v>17.7</v>
      </c>
      <c r="DN8" s="59">
        <v>17.5</v>
      </c>
      <c r="DO8" s="59">
        <v>17.5</v>
      </c>
      <c r="DP8" s="59">
        <v>17.3</v>
      </c>
      <c r="DQ8" s="59">
        <v>17.899999999999999</v>
      </c>
      <c r="DR8" s="59">
        <v>25.1</v>
      </c>
      <c r="DS8" s="59">
        <v>11.6</v>
      </c>
      <c r="DT8" s="59">
        <v>9.8000000000000007</v>
      </c>
      <c r="DU8" s="59">
        <v>17.899999999999999</v>
      </c>
      <c r="DV8" s="59">
        <v>20.6</v>
      </c>
      <c r="DW8" s="59">
        <v>30.4</v>
      </c>
      <c r="DX8" s="59">
        <v>117.1</v>
      </c>
      <c r="DY8" s="59">
        <v>120.5</v>
      </c>
      <c r="DZ8" s="59">
        <v>124.2</v>
      </c>
      <c r="EA8" s="59">
        <v>121.6</v>
      </c>
      <c r="EB8" s="59">
        <v>118.9</v>
      </c>
      <c r="EC8" s="59">
        <v>63</v>
      </c>
      <c r="ED8" s="58">
        <v>76.900000000000006</v>
      </c>
      <c r="EE8" s="58">
        <v>77.3</v>
      </c>
      <c r="EF8" s="58">
        <v>77.099999999999994</v>
      </c>
      <c r="EG8" s="58">
        <v>77</v>
      </c>
      <c r="EH8" s="58">
        <v>78.2</v>
      </c>
      <c r="EI8" s="58">
        <v>54.1</v>
      </c>
      <c r="EJ8" s="58">
        <v>54.6</v>
      </c>
      <c r="EK8" s="58">
        <v>56.9</v>
      </c>
      <c r="EL8" s="58">
        <v>58.1</v>
      </c>
      <c r="EM8" s="58">
        <v>59.4</v>
      </c>
      <c r="EN8" s="58">
        <v>56.4</v>
      </c>
      <c r="EO8" s="58">
        <v>85.9</v>
      </c>
      <c r="EP8" s="58">
        <v>80.900000000000006</v>
      </c>
      <c r="EQ8" s="58">
        <v>77.099999999999994</v>
      </c>
      <c r="ER8" s="58">
        <v>76.3</v>
      </c>
      <c r="ES8" s="58">
        <v>77.7</v>
      </c>
      <c r="ET8" s="58">
        <v>71.400000000000006</v>
      </c>
      <c r="EU8" s="58">
        <v>71.7</v>
      </c>
      <c r="EV8" s="58">
        <v>72.900000000000006</v>
      </c>
      <c r="EW8" s="58">
        <v>73.900000000000006</v>
      </c>
      <c r="EX8" s="58">
        <v>74.3</v>
      </c>
      <c r="EY8" s="58">
        <v>70.7</v>
      </c>
      <c r="EZ8" s="59">
        <v>25898047</v>
      </c>
      <c r="FA8" s="59">
        <v>26910901</v>
      </c>
      <c r="FB8" s="59">
        <v>27365088</v>
      </c>
      <c r="FC8" s="59">
        <v>27978971</v>
      </c>
      <c r="FD8" s="59">
        <v>28469848</v>
      </c>
      <c r="FE8" s="59">
        <v>40683727</v>
      </c>
      <c r="FF8" s="59">
        <v>41891213</v>
      </c>
      <c r="FG8" s="59">
        <v>42806727</v>
      </c>
      <c r="FH8" s="59">
        <v>43530781</v>
      </c>
      <c r="FI8" s="59">
        <v>44196357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187</v>
      </c>
      <c r="C10" s="62" t="s">
        <v>188</v>
      </c>
      <c r="D10" s="62" t="s">
        <v>189</v>
      </c>
      <c r="E10" s="62" t="s">
        <v>190</v>
      </c>
      <c r="F10" s="62" t="s">
        <v>191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越石宏幸</cp:lastModifiedBy>
  <dcterms:created xsi:type="dcterms:W3CDTF">2023-12-20T05:07:31Z</dcterms:created>
  <dcterms:modified xsi:type="dcterms:W3CDTF">2024-01-19T04:55:56Z</dcterms:modified>
  <cp:category/>
</cp:coreProperties>
</file>