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Jsfil001\新共有フォルダ\01_各課専用フォルダ\110_上下水道課\02_水道管理担当\04_経営比較分析表\R5（R4）経営比較分析表\提出データ\"/>
    </mc:Choice>
  </mc:AlternateContent>
  <xr:revisionPtr revIDLastSave="0" documentId="13_ncr:1_{A3BF4170-8255-4954-97E5-D32F267A4A71}" xr6:coauthVersionLast="36" xr6:coauthVersionMax="36" xr10:uidLastSave="{00000000-0000-0000-0000-000000000000}"/>
  <workbookProtection workbookAlgorithmName="SHA-512" workbookHashValue="F1wxLzB3kSpPTebPDR31ZuqNBpPAsmrrzk4NF8jLeIoCnARFj/OCoEKf+bxwjdR/7BB9bh0RmXGitfKPOIeoFQ==" workbookSaltValue="K6WTwPPmwRPgNrfTQXB5s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B10" i="4" s="1"/>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H85" i="4"/>
  <c r="BB10" i="4"/>
  <c r="AT10" i="4"/>
  <c r="AL10" i="4"/>
  <c r="I10" i="4"/>
  <c r="BB8" i="4"/>
  <c r="AT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<sst xmlns="http://schemas.openxmlformats.org/spreadsheetml/2006/main" count="228" uniqueCount="114">
  <si>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</si>
  <si>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</si>
  <si>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</si>
  <si>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</si>
  <si>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</si>
  <si>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</si>
  <si>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</si>
  <si>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</si>
  <si>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</si>
  <si>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</si>
  <si>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</si>
  <si>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</si>
  <si>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</si>
  <si>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</si>
  <si>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</si>
  <si>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</si>
  <si>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</si>
  <si>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</si>
  <si>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</si>
  <si>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</si>
  <si>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</si>
  <si>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</si>
  <si>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</si>
  <si>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</si>
  <si>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</si>
  <si>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</si>
  <si>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</si>
  <si>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</si>
  <si>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</si>
  <si>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</si>
  <si>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</si>
  <si>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</si>
  <si>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</si>
  <si>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</si>
  <si>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</si>
  <si>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</si>
  <si>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</si>
  <si>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</si>
  <si>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</si>
  <si>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</si>
  <si>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</si>
  <si>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</si>
  <si>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</si>
  <si>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</si>
  <si>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</si>
  <si>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</si>
  <si>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</si>
  <si>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</si>
  <si>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</si>
  <si>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</si>
  <si>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</si>
  <si>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</si>
  <si>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</si>
  <si>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</si>
  <si>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</si>
  <si>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</si>
  <si>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</si>
  <si>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</si>
  <si>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</si>
  <si>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</si>
  <si>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</si>
  <si>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</si>
  <si>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</si>
  <si>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</si>
  <si>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</si>
  <si>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</si>
  <si>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</si>
  <si>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</si>
  <si>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</si>
  <si>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</si>
  <si>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</si>
  <si>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</si>
  <si>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</si>
  <si>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</si>
  <si>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</si>
  <si>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</si>
  <si>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</si>
  <si>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</si>
  <si>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</si>
  <si>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</si>
  <si>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</si>
  <si>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</si>
  <si>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</si>
  <si>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</si>
  <si>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</si>
  <si>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</si>
  <si>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</si>
  <si>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</si>
  <si>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</si>
  <si>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</si>
  <si>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</si>
  <si>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</si>
  <si>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</si>
  <si>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</si>
  <si>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</si>
  <si>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</si>
  <si>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</si>
  <si>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</si>
  <si>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</si>
  <si>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</si>
  <si>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</si>
  <si>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</si>
  <si>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</si>
  <si>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</si>
  <si>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</si>
  <si>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</si>
  <si>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</si>
  <si>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</si>
  <si>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</si>
  <si>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</si>
  <si>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</si>
  <si>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給水に係る費用が給水収益以外の収入で賄われている。有収率は低く、供給している水量が収入に結びついていない。また、老朽管更新及び有収率向上目的として平成24年度より実施している管路耐震化事業や、配水池の築造により企業債償還額及び減価償却費等経費が増加している。
　今後、少子高齢化による給水人口の減少により、更に給水収益は減少すると見込まれ、また老朽化した施設・管路の更新等経費の増加が見込まれることから、施設の統廃合・事業の広域化等の経費削減や、適切な水道料金の見直しの検討が必要である。</t>
    <rPh sb="82" eb="84">
      <t>ジッシ</t>
    </rPh>
    <rPh sb="97" eb="100">
      <t>ハイスイチ</t>
    </rPh>
    <rPh sb="101" eb="103">
      <t>チクゾウ</t>
    </rPh>
    <phoneticPr fontId="4"/>
  </si>
  <si>
    <t>　管路経年化率、有形固定資産減価償却率が共に増加していることから、法定耐用年数に近く更新の対象となる資産が増加していると判断されるため、計画的に更新をしていく必要がある。
　管路更新率は増加しており、類似団体と比較しても若干高く、計画的に更新が図られていると言えるが、今後は配水池の築造や耐震化が予定されているため、財政状況や管路の現状を考慮し、更新速度の見直しも検討する。</t>
    <rPh sb="1" eb="3">
      <t>カンロ</t>
    </rPh>
    <rPh sb="3" eb="7">
      <t>ケイネンカリツ</t>
    </rPh>
    <rPh sb="8" eb="14">
      <t>ユウケイコテイシサン</t>
    </rPh>
    <rPh sb="14" eb="19">
      <t>ゲンカショウキャクリツ</t>
    </rPh>
    <rPh sb="20" eb="21">
      <t>トモ</t>
    </rPh>
    <rPh sb="22" eb="24">
      <t>ゾウカ</t>
    </rPh>
    <rPh sb="33" eb="35">
      <t>ホウテイ</t>
    </rPh>
    <rPh sb="35" eb="39">
      <t>タイヨウネンスウ</t>
    </rPh>
    <rPh sb="40" eb="41">
      <t>チカ</t>
    </rPh>
    <rPh sb="42" eb="44">
      <t>コウシン</t>
    </rPh>
    <rPh sb="45" eb="47">
      <t>タイショウ</t>
    </rPh>
    <rPh sb="50" eb="52">
      <t>シサン</t>
    </rPh>
    <rPh sb="53" eb="55">
      <t>ゾウカ</t>
    </rPh>
    <rPh sb="60" eb="62">
      <t>ハンダン</t>
    </rPh>
    <rPh sb="68" eb="71">
      <t>ケイカクテキ</t>
    </rPh>
    <rPh sb="72" eb="74">
      <t>コウシン</t>
    </rPh>
    <rPh sb="79" eb="81">
      <t>ヒツヨウ</t>
    </rPh>
    <rPh sb="87" eb="89">
      <t>カンロ</t>
    </rPh>
    <rPh sb="93" eb="95">
      <t>ゾウカ</t>
    </rPh>
    <rPh sb="100" eb="102">
      <t>ルイジ</t>
    </rPh>
    <rPh sb="102" eb="104">
      <t>ダンタイ</t>
    </rPh>
    <rPh sb="105" eb="107">
      <t>ヒカク</t>
    </rPh>
    <rPh sb="110" eb="112">
      <t>ジャッカン</t>
    </rPh>
    <rPh sb="112" eb="113">
      <t>タカ</t>
    </rPh>
    <rPh sb="115" eb="118">
      <t>ケイカクテキ</t>
    </rPh>
    <rPh sb="119" eb="121">
      <t>コウシン</t>
    </rPh>
    <rPh sb="122" eb="123">
      <t>ハカ</t>
    </rPh>
    <rPh sb="129" eb="130">
      <t>イ</t>
    </rPh>
    <rPh sb="134" eb="136">
      <t>コンゴ</t>
    </rPh>
    <rPh sb="137" eb="140">
      <t>ハイスイチ</t>
    </rPh>
    <rPh sb="141" eb="143">
      <t>チクゾウ</t>
    </rPh>
    <rPh sb="144" eb="147">
      <t>タイシンカ</t>
    </rPh>
    <rPh sb="148" eb="150">
      <t>ヨテイ</t>
    </rPh>
    <rPh sb="158" eb="162">
      <t>ザイセイジョウキョウ</t>
    </rPh>
    <rPh sb="163" eb="165">
      <t>カンロ</t>
    </rPh>
    <rPh sb="166" eb="168">
      <t>ゲンジョウ</t>
    </rPh>
    <rPh sb="169" eb="171">
      <t>コウリョ</t>
    </rPh>
    <rPh sb="173" eb="177">
      <t>コウシンソクド</t>
    </rPh>
    <rPh sb="178" eb="180">
      <t>ミナオ</t>
    </rPh>
    <rPh sb="182" eb="184">
      <t>ケントウ</t>
    </rPh>
    <phoneticPr fontId="4"/>
  </si>
  <si>
    <t>　累積欠損金比率は0％であり、経常収支比率が100％を超えていることから、例年健全経営ができていると言えるが、類似団体と比較すると低く、さらなる経営改善が必要と判断される。
　流動比率は100％を超えており、当面の資金は確保できているが、一般的に適正と言われている200％には到達できていない。また、企業債残高対給水収益比率及び給水原価が高く、料金回収率が低いことから、給水に係る費用が給水収益以外の収入で賄われていると言えるため、今後料金の見直しが必要である。
　施設利用率の高さから、施設の遊休状態は少ないと判断できる。有収率は、漏水調査・老朽管更新等の対策を講じているが、類似団体と比較しても低い値であり、供給する水量が収益に結びついていない状況である。</t>
    <rPh sb="306" eb="308">
      <t>キョウキュウ</t>
    </rPh>
    <rPh sb="310" eb="312">
      <t>スイリョウ</t>
    </rPh>
    <rPh sb="313" eb="315">
      <t>シュウエキ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</si>
</sst>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1.39</c:v>
                </c:pt>
                <c:pt idx="1">
                  <c:v>1.1299999999999999</c:v>
                </c:pt>
                <c:pt idx="2">
                  <c:v>1.06</c:v>
                </c:pt>
                <c:pt idx="3">
                  <c:v>1.22</c:v>
                </c:pt>
                <c:pt idx="4">
                  <c:v>1.2</c:v>
                </c:pt>
              </c:numCache>
            </c:numRef>
          </c:val>
          <c:extLst>
            <c:ext xmlns:c16="http://schemas.microsoft.com/office/drawing/2014/chart" uri="{C3380CC4-5D6E-409C-BE32-E72D297353CC}">
              <c16:uniqueId val="{00000000-6271-4177-91B9-31578E393A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6271-4177-91B9-31578E393A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81.73</c:v>
                </c:pt>
                <c:pt idx="1">
                  <c:v>79.69</c:v>
                </c:pt>
                <c:pt idx="2">
                  <c:v>79.510000000000005</c:v>
                </c:pt>
                <c:pt idx="3">
                  <c:v>79.489999999999995</c:v>
                </c:pt>
                <c:pt idx="4">
                  <c:v>83.36</c:v>
                </c:pt>
              </c:numCache>
            </c:numRef>
          </c:val>
          <c:extLst>
            <c:ext xmlns:c16="http://schemas.microsoft.com/office/drawing/2014/chart" uri="{C3380CC4-5D6E-409C-BE32-E72D297353CC}">
              <c16:uniqueId val="{00000000-A565-4114-8BBF-6B60345200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A565-4114-8BBF-6B60345200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63.49</c:v>
                </c:pt>
                <c:pt idx="1">
                  <c:v>63.5</c:v>
                </c:pt>
                <c:pt idx="2">
                  <c:v>65.09</c:v>
                </c:pt>
                <c:pt idx="3">
                  <c:v>65.25</c:v>
                </c:pt>
                <c:pt idx="4">
                  <c:v>62.12</c:v>
                </c:pt>
              </c:numCache>
            </c:numRef>
          </c:val>
          <c:extLst>
            <c:ext xmlns:c16="http://schemas.microsoft.com/office/drawing/2014/chart" uri="{C3380CC4-5D6E-409C-BE32-E72D297353CC}">
              <c16:uniqueId val="{00000000-9302-4A9A-A0BD-7019ADACACE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9302-4A9A-A0BD-7019ADACACE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100.73</c:v>
                </c:pt>
                <c:pt idx="1">
                  <c:v>100.72</c:v>
                </c:pt>
                <c:pt idx="2">
                  <c:v>100.32</c:v>
                </c:pt>
                <c:pt idx="3">
                  <c:v>100.25</c:v>
                </c:pt>
                <c:pt idx="4">
                  <c:v>100.12</c:v>
                </c:pt>
              </c:numCache>
            </c:numRef>
          </c:val>
          <c:extLst>
            <c:ext xmlns:c16="http://schemas.microsoft.com/office/drawing/2014/chart" uri="{C3380CC4-5D6E-409C-BE32-E72D297353CC}">
              <c16:uniqueId val="{00000000-C392-4D17-AB10-5479073E41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C392-4D17-AB10-5479073E41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50.62</c:v>
                </c:pt>
                <c:pt idx="1">
                  <c:v>50.01</c:v>
                </c:pt>
                <c:pt idx="2">
                  <c:v>51.13</c:v>
                </c:pt>
                <c:pt idx="3">
                  <c:v>51.92</c:v>
                </c:pt>
                <c:pt idx="4">
                  <c:v>52.94</c:v>
                </c:pt>
              </c:numCache>
            </c:numRef>
          </c:val>
          <c:extLst>
            <c:ext xmlns:c16="http://schemas.microsoft.com/office/drawing/2014/chart" uri="{C3380CC4-5D6E-409C-BE32-E72D297353CC}">
              <c16:uniqueId val="{00000000-1309-445E-AD96-E07F650BDD4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1309-445E-AD96-E07F650BDD4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19.72</c:v>
                </c:pt>
                <c:pt idx="1">
                  <c:v>18.84</c:v>
                </c:pt>
                <c:pt idx="2">
                  <c:v>20.78</c:v>
                </c:pt>
                <c:pt idx="3">
                  <c:v>20.57</c:v>
                </c:pt>
                <c:pt idx="4">
                  <c:v>23.14</c:v>
                </c:pt>
              </c:numCache>
            </c:numRef>
          </c:val>
          <c:extLst>
            <c:ext xmlns:c16="http://schemas.microsoft.com/office/drawing/2014/chart" uri="{C3380CC4-5D6E-409C-BE32-E72D297353CC}">
              <c16:uniqueId val="{00000000-354C-4DEB-B96F-035732091EC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354C-4DEB-B96F-035732091EC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FE-40B1-A557-1FF01A5D5D2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8DFE-40B1-A557-1FF01A5D5D2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173.23</c:v>
                </c:pt>
                <c:pt idx="1">
                  <c:v>152.37</c:v>
                </c:pt>
                <c:pt idx="2">
                  <c:v>160.51</c:v>
                </c:pt>
                <c:pt idx="3">
                  <c:v>138.78</c:v>
                </c:pt>
                <c:pt idx="4">
                  <c:v>131.52000000000001</c:v>
                </c:pt>
              </c:numCache>
            </c:numRef>
          </c:val>
          <c:extLst>
            <c:ext xmlns:c16="http://schemas.microsoft.com/office/drawing/2014/chart" uri="{C3380CC4-5D6E-409C-BE32-E72D297353CC}">
              <c16:uniqueId val="{00000000-5F96-4D85-B5A6-7EEA3A930BE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5F96-4D85-B5A6-7EEA3A930BE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481.04</c:v>
                </c:pt>
                <c:pt idx="1">
                  <c:v>499.2</c:v>
                </c:pt>
                <c:pt idx="2">
                  <c:v>484.27</c:v>
                </c:pt>
                <c:pt idx="3">
                  <c:v>468.65</c:v>
                </c:pt>
                <c:pt idx="4">
                  <c:v>469.34</c:v>
                </c:pt>
              </c:numCache>
            </c:numRef>
          </c:val>
          <c:extLst>
            <c:ext xmlns:c16="http://schemas.microsoft.com/office/drawing/2014/chart" uri="{C3380CC4-5D6E-409C-BE32-E72D297353CC}">
              <c16:uniqueId val="{00000000-4C19-4EDA-A3C5-4C906E5757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4C19-4EDA-A3C5-4C906E5757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72.739999999999995</c:v>
                </c:pt>
                <c:pt idx="1">
                  <c:v>71.87</c:v>
                </c:pt>
                <c:pt idx="2">
                  <c:v>75.92</c:v>
                </c:pt>
                <c:pt idx="3">
                  <c:v>75.47</c:v>
                </c:pt>
                <c:pt idx="4">
                  <c:v>75.47</c:v>
                </c:pt>
              </c:numCache>
            </c:numRef>
          </c:val>
          <c:extLst>
            <c:ext xmlns:c16="http://schemas.microsoft.com/office/drawing/2014/chart" uri="{C3380CC4-5D6E-409C-BE32-E72D297353CC}">
              <c16:uniqueId val="{00000000-93B6-40E2-AC35-F35FFB4DA1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93B6-40E2-AC35-F35FFB4DA1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231.24</c:v>
                </c:pt>
                <c:pt idx="1">
                  <c:v>234.89</c:v>
                </c:pt>
                <c:pt idx="2">
                  <c:v>220.29</c:v>
                </c:pt>
                <c:pt idx="3">
                  <c:v>223.47</c:v>
                </c:pt>
                <c:pt idx="4">
                  <c:v>225.62</c:v>
                </c:pt>
              </c:numCache>
            </c:numRef>
          </c:val>
          <c:extLst>
            <c:ext xmlns:c16="http://schemas.microsoft.com/office/drawing/2014/chart" uri="{C3380CC4-5D6E-409C-BE32-E72D297353CC}">
              <c16:uniqueId val="{00000000-C07A-4A12-B670-164E7F7CEC5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C07A-4A12-B670-164E7F7CEC5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山梨県　韮崎市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28356</v>
      </c>
      <c r="AM8" s="45"/>
      <c r="AN8" s="45"/>
      <c r="AO8" s="45"/>
      <c r="AP8" s="45"/>
      <c r="AQ8" s="45"/>
      <c r="AR8" s="45"/>
      <c r="AS8" s="45"/>
      <c r="AT8" s="46">
        <f>データ!$S$6</f>
        <v>143.69</v>
      </c>
      <c r="AU8" s="47"/>
      <c r="AV8" s="47"/>
      <c r="AW8" s="47"/>
      <c r="AX8" s="47"/>
      <c r="AY8" s="47"/>
      <c r="AZ8" s="47"/>
      <c r="BA8" s="47"/>
      <c r="BB8" s="48">
        <f>データ!$T$6</f>
        <v>197.34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54.13</v>
      </c>
      <c r="J10" s="47"/>
      <c r="K10" s="47"/>
      <c r="L10" s="47"/>
      <c r="M10" s="47"/>
      <c r="N10" s="47"/>
      <c r="O10" s="81"/>
      <c r="P10" s="48">
        <f>データ!$P$6</f>
        <v>89.05</v>
      </c>
      <c r="Q10" s="48"/>
      <c r="R10" s="48"/>
      <c r="S10" s="48"/>
      <c r="T10" s="48"/>
      <c r="U10" s="48"/>
      <c r="V10" s="48"/>
      <c r="W10" s="45">
        <f>データ!$Q$6</f>
        <v>2816</v>
      </c>
      <c r="X10" s="45"/>
      <c r="Y10" s="45"/>
      <c r="Z10" s="45"/>
      <c r="AA10" s="45"/>
      <c r="AB10" s="45"/>
      <c r="AC10" s="45"/>
      <c r="AD10" s="2"/>
      <c r="AE10" s="2"/>
      <c r="AF10" s="2"/>
      <c r="AG10" s="2"/>
      <c r="AH10" s="2"/>
      <c r="AI10" s="2"/>
      <c r="AJ10" s="2"/>
      <c r="AK10" s="2"/>
      <c r="AL10" s="45">
        <f>データ!$U$6</f>
        <v>25117</v>
      </c>
      <c r="AM10" s="45"/>
      <c r="AN10" s="45"/>
      <c r="AO10" s="45"/>
      <c r="AP10" s="45"/>
      <c r="AQ10" s="45"/>
      <c r="AR10" s="45"/>
      <c r="AS10" s="45"/>
      <c r="AT10" s="46">
        <f>データ!$V$6</f>
        <v>15.71</v>
      </c>
      <c r="AU10" s="47"/>
      <c r="AV10" s="47"/>
      <c r="AW10" s="47"/>
      <c r="AX10" s="47"/>
      <c r="AY10" s="47"/>
      <c r="AZ10" s="47"/>
      <c r="BA10" s="47"/>
      <c r="BB10" s="48">
        <f>データ!$W$6</f>
        <v>1598.79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82"/>
      <c r="BN47" s="82"/>
      <c r="BO47" s="82"/>
      <c r="BP47" s="82"/>
      <c r="BQ47" s="82"/>
      <c r="BR47" s="82"/>
      <c r="BS47" s="82"/>
      <c r="BT47" s="82"/>
      <c r="BU47" s="82"/>
      <c r="BV47" s="82"/>
      <c r="BW47" s="82"/>
      <c r="BX47" s="82"/>
      <c r="BY47" s="82"/>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82"/>
      <c r="BN48" s="82"/>
      <c r="BO48" s="82"/>
      <c r="BP48" s="82"/>
      <c r="BQ48" s="82"/>
      <c r="BR48" s="82"/>
      <c r="BS48" s="82"/>
      <c r="BT48" s="82"/>
      <c r="BU48" s="82"/>
      <c r="BV48" s="82"/>
      <c r="BW48" s="82"/>
      <c r="BX48" s="82"/>
      <c r="BY48" s="82"/>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82"/>
      <c r="BN49" s="82"/>
      <c r="BO49" s="82"/>
      <c r="BP49" s="82"/>
      <c r="BQ49" s="82"/>
      <c r="BR49" s="82"/>
      <c r="BS49" s="82"/>
      <c r="BT49" s="82"/>
      <c r="BU49" s="82"/>
      <c r="BV49" s="82"/>
      <c r="BW49" s="82"/>
      <c r="BX49" s="82"/>
      <c r="BY49" s="82"/>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82"/>
      <c r="BN50" s="82"/>
      <c r="BO50" s="82"/>
      <c r="BP50" s="82"/>
      <c r="BQ50" s="82"/>
      <c r="BR50" s="82"/>
      <c r="BS50" s="82"/>
      <c r="BT50" s="82"/>
      <c r="BU50" s="82"/>
      <c r="BV50" s="82"/>
      <c r="BW50" s="82"/>
      <c r="BX50" s="82"/>
      <c r="BY50" s="82"/>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82"/>
      <c r="BN51" s="82"/>
      <c r="BO51" s="82"/>
      <c r="BP51" s="82"/>
      <c r="BQ51" s="82"/>
      <c r="BR51" s="82"/>
      <c r="BS51" s="82"/>
      <c r="BT51" s="82"/>
      <c r="BU51" s="82"/>
      <c r="BV51" s="82"/>
      <c r="BW51" s="82"/>
      <c r="BX51" s="82"/>
      <c r="BY51" s="82"/>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82"/>
      <c r="BN52" s="82"/>
      <c r="BO52" s="82"/>
      <c r="BP52" s="82"/>
      <c r="BQ52" s="82"/>
      <c r="BR52" s="82"/>
      <c r="BS52" s="82"/>
      <c r="BT52" s="82"/>
      <c r="BU52" s="82"/>
      <c r="BV52" s="82"/>
      <c r="BW52" s="82"/>
      <c r="BX52" s="82"/>
      <c r="BY52" s="82"/>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82"/>
      <c r="BN53" s="82"/>
      <c r="BO53" s="82"/>
      <c r="BP53" s="82"/>
      <c r="BQ53" s="82"/>
      <c r="BR53" s="82"/>
      <c r="BS53" s="82"/>
      <c r="BT53" s="82"/>
      <c r="BU53" s="82"/>
      <c r="BV53" s="82"/>
      <c r="BW53" s="82"/>
      <c r="BX53" s="82"/>
      <c r="BY53" s="82"/>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82"/>
      <c r="BN54" s="82"/>
      <c r="BO54" s="82"/>
      <c r="BP54" s="82"/>
      <c r="BQ54" s="82"/>
      <c r="BR54" s="82"/>
      <c r="BS54" s="82"/>
      <c r="BT54" s="82"/>
      <c r="BU54" s="82"/>
      <c r="BV54" s="82"/>
      <c r="BW54" s="82"/>
      <c r="BX54" s="82"/>
      <c r="BY54" s="82"/>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82"/>
      <c r="BN55" s="82"/>
      <c r="BO55" s="82"/>
      <c r="BP55" s="82"/>
      <c r="BQ55" s="82"/>
      <c r="BR55" s="82"/>
      <c r="BS55" s="82"/>
      <c r="BT55" s="82"/>
      <c r="BU55" s="82"/>
      <c r="BV55" s="82"/>
      <c r="BW55" s="82"/>
      <c r="BX55" s="82"/>
      <c r="BY55" s="82"/>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82"/>
      <c r="BN56" s="82"/>
      <c r="BO56" s="82"/>
      <c r="BP56" s="82"/>
      <c r="BQ56" s="82"/>
      <c r="BR56" s="82"/>
      <c r="BS56" s="82"/>
      <c r="BT56" s="82"/>
      <c r="BU56" s="82"/>
      <c r="BV56" s="82"/>
      <c r="BW56" s="82"/>
      <c r="BX56" s="82"/>
      <c r="BY56" s="82"/>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82"/>
      <c r="BN57" s="82"/>
      <c r="BO57" s="82"/>
      <c r="BP57" s="82"/>
      <c r="BQ57" s="82"/>
      <c r="BR57" s="82"/>
      <c r="BS57" s="82"/>
      <c r="BT57" s="82"/>
      <c r="BU57" s="82"/>
      <c r="BV57" s="82"/>
      <c r="BW57" s="82"/>
      <c r="BX57" s="82"/>
      <c r="BY57" s="82"/>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82"/>
      <c r="BN58" s="82"/>
      <c r="BO58" s="82"/>
      <c r="BP58" s="82"/>
      <c r="BQ58" s="82"/>
      <c r="BR58" s="82"/>
      <c r="BS58" s="82"/>
      <c r="BT58" s="82"/>
      <c r="BU58" s="82"/>
      <c r="BV58" s="82"/>
      <c r="BW58" s="82"/>
      <c r="BX58" s="82"/>
      <c r="BY58" s="82"/>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82"/>
      <c r="BN59" s="82"/>
      <c r="BO59" s="82"/>
      <c r="BP59" s="82"/>
      <c r="BQ59" s="82"/>
      <c r="BR59" s="82"/>
      <c r="BS59" s="82"/>
      <c r="BT59" s="82"/>
      <c r="BU59" s="82"/>
      <c r="BV59" s="82"/>
      <c r="BW59" s="82"/>
      <c r="BX59" s="82"/>
      <c r="BY59" s="82"/>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82"/>
      <c r="BN60" s="82"/>
      <c r="BO60" s="82"/>
      <c r="BP60" s="82"/>
      <c r="BQ60" s="82"/>
      <c r="BR60" s="82"/>
      <c r="BS60" s="82"/>
      <c r="BT60" s="82"/>
      <c r="BU60" s="82"/>
      <c r="BV60" s="82"/>
      <c r="BW60" s="82"/>
      <c r="BX60" s="82"/>
      <c r="BY60" s="82"/>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82"/>
      <c r="BN61" s="82"/>
      <c r="BO61" s="82"/>
      <c r="BP61" s="82"/>
      <c r="BQ61" s="82"/>
      <c r="BR61" s="82"/>
      <c r="BS61" s="82"/>
      <c r="BT61" s="82"/>
      <c r="BU61" s="82"/>
      <c r="BV61" s="82"/>
      <c r="BW61" s="82"/>
      <c r="BX61" s="82"/>
      <c r="BY61" s="82"/>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82"/>
      <c r="BN62" s="82"/>
      <c r="BO62" s="82"/>
      <c r="BP62" s="82"/>
      <c r="BQ62" s="82"/>
      <c r="BR62" s="82"/>
      <c r="BS62" s="82"/>
      <c r="BT62" s="82"/>
      <c r="BU62" s="82"/>
      <c r="BV62" s="82"/>
      <c r="BW62" s="82"/>
      <c r="BX62" s="82"/>
      <c r="BY62" s="82"/>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82"/>
      <c r="BN63" s="82"/>
      <c r="BO63" s="82"/>
      <c r="BP63" s="82"/>
      <c r="BQ63" s="82"/>
      <c r="BR63" s="82"/>
      <c r="BS63" s="82"/>
      <c r="BT63" s="82"/>
      <c r="BU63" s="82"/>
      <c r="BV63" s="82"/>
      <c r="BW63" s="82"/>
      <c r="BX63" s="82"/>
      <c r="BY63" s="82"/>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Nj0MJpXkdHl5L0y3FtRHZvQU+1zwdfMPc5IcaqHLkqVmdYoM315DR6fCLLj+PJUtL6zCBq/2DQyJL/y92rJPA==" saltValue="43/Gk+DE53bUkQyutvDN4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192074</v>
      </c>
      <c r="D6" s="20">
        <f t="shared" si="3"/>
        <v>46</v>
      </c>
      <c r="E6" s="20">
        <f t="shared" si="3"/>
        <v>1</v>
      </c>
      <c r="F6" s="20">
        <f t="shared" si="3"/>
        <v>0</v>
      </c>
      <c r="G6" s="20">
        <f t="shared" si="3"/>
        <v>1</v>
      </c>
      <c r="H6" s="20" t="str">
        <f t="shared" si="3"/>
        <v>山梨県　韮崎市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54.13</v>
      </c>
      <c r="P6" s="21">
        <f t="shared" si="3"/>
        <v>89.05</v>
      </c>
      <c r="Q6" s="21">
        <f t="shared" si="3"/>
        <v>2816</v>
      </c>
      <c r="R6" s="21">
        <f t="shared" si="3"/>
        <v>28356</v>
      </c>
      <c r="S6" s="21">
        <f t="shared" si="3"/>
        <v>143.69</v>
      </c>
      <c r="T6" s="21">
        <f t="shared" si="3"/>
        <v>197.34</v>
      </c>
      <c r="U6" s="21">
        <f t="shared" si="3"/>
        <v>25117</v>
      </c>
      <c r="V6" s="21">
        <f t="shared" si="3"/>
        <v>15.71</v>
      </c>
      <c r="W6" s="21">
        <f t="shared" si="3"/>
        <v>1598.79</v>
      </c>
      <c r="X6" s="22">
        <f>IF(X7="",NA(),X7)</f>
        <v>100.73</v>
      </c>
      <c r="Y6" s="22">
        <f t="shared" ref="Y6:AG6" si="4">IF(Y7="",NA(),Y7)</f>
        <v>100.72</v>
      </c>
      <c r="Z6" s="22">
        <f t="shared" si="4"/>
        <v>100.32</v>
      </c>
      <c r="AA6" s="22">
        <f t="shared" si="4"/>
        <v>100.25</v>
      </c>
      <c r="AB6" s="22">
        <f t="shared" si="4"/>
        <v>100.12</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173.23</v>
      </c>
      <c r="AU6" s="22">
        <f t="shared" ref="AU6:BC6" si="6">IF(AU7="",NA(),AU7)</f>
        <v>152.37</v>
      </c>
      <c r="AV6" s="22">
        <f t="shared" si="6"/>
        <v>160.51</v>
      </c>
      <c r="AW6" s="22">
        <f t="shared" si="6"/>
        <v>138.78</v>
      </c>
      <c r="AX6" s="22">
        <f t="shared" si="6"/>
        <v>131.52000000000001</v>
      </c>
      <c r="AY6" s="22">
        <f t="shared" si="6"/>
        <v>369.69</v>
      </c>
      <c r="AZ6" s="22">
        <f t="shared" si="6"/>
        <v>379.08</v>
      </c>
      <c r="BA6" s="22">
        <f t="shared" si="6"/>
        <v>367.55</v>
      </c>
      <c r="BB6" s="22">
        <f t="shared" si="6"/>
        <v>378.56</v>
      </c>
      <c r="BC6" s="22">
        <f t="shared" si="6"/>
        <v>364.46</v>
      </c>
      <c r="BD6" s="21" t="str">
        <f>IF(BD7="","",IF(BD7="-","【-】","【"&amp;SUBSTITUTE(TEXT(BD7,"#,##0.00"),"-","△")&amp;"】"))</f>
        <v>【252.29】</v>
      </c>
      <c r="BE6" s="22">
        <f>IF(BE7="",NA(),BE7)</f>
        <v>481.04</v>
      </c>
      <c r="BF6" s="22">
        <f t="shared" ref="BF6:BN6" si="7">IF(BF7="",NA(),BF7)</f>
        <v>499.2</v>
      </c>
      <c r="BG6" s="22">
        <f t="shared" si="7"/>
        <v>484.27</v>
      </c>
      <c r="BH6" s="22">
        <f t="shared" si="7"/>
        <v>468.65</v>
      </c>
      <c r="BI6" s="22">
        <f t="shared" si="7"/>
        <v>469.34</v>
      </c>
      <c r="BJ6" s="22">
        <f t="shared" si="7"/>
        <v>402.99</v>
      </c>
      <c r="BK6" s="22">
        <f t="shared" si="7"/>
        <v>398.98</v>
      </c>
      <c r="BL6" s="22">
        <f t="shared" si="7"/>
        <v>418.68</v>
      </c>
      <c r="BM6" s="22">
        <f t="shared" si="7"/>
        <v>395.68</v>
      </c>
      <c r="BN6" s="22">
        <f t="shared" si="7"/>
        <v>403.72</v>
      </c>
      <c r="BO6" s="21" t="str">
        <f>IF(BO7="","",IF(BO7="-","【-】","【"&amp;SUBSTITUTE(TEXT(BO7,"#,##0.00"),"-","△")&amp;"】"))</f>
        <v>【268.07】</v>
      </c>
      <c r="BP6" s="22">
        <f>IF(BP7="",NA(),BP7)</f>
        <v>72.739999999999995</v>
      </c>
      <c r="BQ6" s="22">
        <f t="shared" ref="BQ6:BY6" si="8">IF(BQ7="",NA(),BQ7)</f>
        <v>71.87</v>
      </c>
      <c r="BR6" s="22">
        <f t="shared" si="8"/>
        <v>75.92</v>
      </c>
      <c r="BS6" s="22">
        <f t="shared" si="8"/>
        <v>75.47</v>
      </c>
      <c r="BT6" s="22">
        <f t="shared" si="8"/>
        <v>75.47</v>
      </c>
      <c r="BU6" s="22">
        <f t="shared" si="8"/>
        <v>98.66</v>
      </c>
      <c r="BV6" s="22">
        <f t="shared" si="8"/>
        <v>98.64</v>
      </c>
      <c r="BW6" s="22">
        <f t="shared" si="8"/>
        <v>94.78</v>
      </c>
      <c r="BX6" s="22">
        <f t="shared" si="8"/>
        <v>97.59</v>
      </c>
      <c r="BY6" s="22">
        <f t="shared" si="8"/>
        <v>92.17</v>
      </c>
      <c r="BZ6" s="21" t="str">
        <f>IF(BZ7="","",IF(BZ7="-","【-】","【"&amp;SUBSTITUTE(TEXT(BZ7,"#,##0.00"),"-","△")&amp;"】"))</f>
        <v>【97.47】</v>
      </c>
      <c r="CA6" s="22">
        <f>IF(CA7="",NA(),CA7)</f>
        <v>231.24</v>
      </c>
      <c r="CB6" s="22">
        <f t="shared" ref="CB6:CJ6" si="9">IF(CB7="",NA(),CB7)</f>
        <v>234.89</v>
      </c>
      <c r="CC6" s="22">
        <f t="shared" si="9"/>
        <v>220.29</v>
      </c>
      <c r="CD6" s="22">
        <f t="shared" si="9"/>
        <v>223.47</v>
      </c>
      <c r="CE6" s="22">
        <f t="shared" si="9"/>
        <v>225.62</v>
      </c>
      <c r="CF6" s="22">
        <f t="shared" si="9"/>
        <v>178.59</v>
      </c>
      <c r="CG6" s="22">
        <f t="shared" si="9"/>
        <v>178.92</v>
      </c>
      <c r="CH6" s="22">
        <f t="shared" si="9"/>
        <v>181.3</v>
      </c>
      <c r="CI6" s="22">
        <f t="shared" si="9"/>
        <v>181.71</v>
      </c>
      <c r="CJ6" s="22">
        <f t="shared" si="9"/>
        <v>188.51</v>
      </c>
      <c r="CK6" s="21" t="str">
        <f>IF(CK7="","",IF(CK7="-","【-】","【"&amp;SUBSTITUTE(TEXT(CK7,"#,##0.00"),"-","△")&amp;"】"))</f>
        <v>【174.75】</v>
      </c>
      <c r="CL6" s="22">
        <f>IF(CL7="",NA(),CL7)</f>
        <v>81.73</v>
      </c>
      <c r="CM6" s="22">
        <f t="shared" ref="CM6:CU6" si="10">IF(CM7="",NA(),CM7)</f>
        <v>79.69</v>
      </c>
      <c r="CN6" s="22">
        <f t="shared" si="10"/>
        <v>79.510000000000005</v>
      </c>
      <c r="CO6" s="22">
        <f t="shared" si="10"/>
        <v>79.489999999999995</v>
      </c>
      <c r="CP6" s="22">
        <f t="shared" si="10"/>
        <v>83.36</v>
      </c>
      <c r="CQ6" s="22">
        <f t="shared" si="10"/>
        <v>55.03</v>
      </c>
      <c r="CR6" s="22">
        <f t="shared" si="10"/>
        <v>55.14</v>
      </c>
      <c r="CS6" s="22">
        <f t="shared" si="10"/>
        <v>55.89</v>
      </c>
      <c r="CT6" s="22">
        <f t="shared" si="10"/>
        <v>55.72</v>
      </c>
      <c r="CU6" s="22">
        <f t="shared" si="10"/>
        <v>55.31</v>
      </c>
      <c r="CV6" s="21" t="str">
        <f>IF(CV7="","",IF(CV7="-","【-】","【"&amp;SUBSTITUTE(TEXT(CV7,"#,##0.00"),"-","△")&amp;"】"))</f>
        <v>【59.97】</v>
      </c>
      <c r="CW6" s="22">
        <f>IF(CW7="",NA(),CW7)</f>
        <v>63.49</v>
      </c>
      <c r="CX6" s="22">
        <f t="shared" ref="CX6:DF6" si="11">IF(CX7="",NA(),CX7)</f>
        <v>63.5</v>
      </c>
      <c r="CY6" s="22">
        <f t="shared" si="11"/>
        <v>65.09</v>
      </c>
      <c r="CZ6" s="22">
        <f t="shared" si="11"/>
        <v>65.25</v>
      </c>
      <c r="DA6" s="22">
        <f t="shared" si="11"/>
        <v>62.12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50.62</v>
      </c>
      <c r="DI6" s="22">
        <f t="shared" ref="DI6:DQ6" si="12">IF(DI7="",NA(),DI7)</f>
        <v>50.01</v>
      </c>
      <c r="DJ6" s="22">
        <f t="shared" si="12"/>
        <v>51.13</v>
      </c>
      <c r="DK6" s="22">
        <f t="shared" si="12"/>
        <v>51.92</v>
      </c>
      <c r="DL6" s="22">
        <f t="shared" si="12"/>
        <v>52.94</v>
      </c>
      <c r="DM6" s="22">
        <f t="shared" si="12"/>
        <v>48.87</v>
      </c>
      <c r="DN6" s="22">
        <f t="shared" si="12"/>
        <v>49.92</v>
      </c>
      <c r="DO6" s="22">
        <f t="shared" si="12"/>
        <v>50.63</v>
      </c>
      <c r="DP6" s="22">
        <f t="shared" si="12"/>
        <v>51.29</v>
      </c>
      <c r="DQ6" s="22">
        <f t="shared" si="12"/>
        <v>52.2</v>
      </c>
      <c r="DR6" s="21" t="str">
        <f>IF(DR7="","",IF(DR7="-","【-】","【"&amp;SUBSTITUTE(TEXT(DR7,"#,##0.00"),"-","△")&amp;"】"))</f>
        <v>【51.51】</v>
      </c>
      <c r="DS6" s="22">
        <f>IF(DS7="",NA(),DS7)</f>
        <v>19.72</v>
      </c>
      <c r="DT6" s="22">
        <f t="shared" ref="DT6:EB6" si="13">IF(DT7="",NA(),DT7)</f>
        <v>18.84</v>
      </c>
      <c r="DU6" s="22">
        <f t="shared" si="13"/>
        <v>20.78</v>
      </c>
      <c r="DV6" s="22">
        <f t="shared" si="13"/>
        <v>20.57</v>
      </c>
      <c r="DW6" s="22">
        <f t="shared" si="13"/>
        <v>23.14</v>
      </c>
      <c r="DX6" s="22">
        <f t="shared" si="13"/>
        <v>14.85</v>
      </c>
      <c r="DY6" s="22">
        <f t="shared" si="13"/>
        <v>16.88</v>
      </c>
      <c r="DZ6" s="22">
        <f t="shared" si="13"/>
        <v>18.28</v>
      </c>
      <c r="EA6" s="22">
        <f t="shared" si="13"/>
        <v>19.61</v>
      </c>
      <c r="EB6" s="22">
        <f t="shared" si="13"/>
        <v>20.73</v>
      </c>
      <c r="EC6" s="21" t="str">
        <f>IF(EC7="","",IF(EC7="-","【-】","【"&amp;SUBSTITUTE(TEXT(EC7,"#,##0.00"),"-","△")&amp;"】"))</f>
        <v>【23.75】</v>
      </c>
      <c r="ED6" s="22">
        <f>IF(ED7="",NA(),ED7)</f>
        <v>1.39</v>
      </c>
      <c r="EE6" s="22">
        <f t="shared" ref="EE6:EM6" si="14">IF(EE7="",NA(),EE7)</f>
        <v>1.1299999999999999</v>
      </c>
      <c r="EF6" s="22">
        <f t="shared" si="14"/>
        <v>1.06</v>
      </c>
      <c r="EG6" s="22">
        <f t="shared" si="14"/>
        <v>1.22</v>
      </c>
      <c r="EH6" s="22">
        <f t="shared" si="14"/>
        <v>1.2</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192074</v>
      </c>
      <c r="D7" s="24">
        <v>46</v>
      </c>
      <c r="E7" s="24">
        <v>1</v>
      </c>
      <c r="F7" s="24">
        <v>0</v>
      </c>
      <c r="G7" s="24">
        <v>1</v>
      </c>
      <c r="H7" s="24" t="s">
        <v>93</v>
      </c>
      <c r="I7" s="24" t="s">
        <v>94</v>
      </c>
      <c r="J7" s="24" t="s">
        <v>95</v>
      </c>
      <c r="K7" s="24" t="s">
        <v>96</v>
      </c>
      <c r="L7" s="24" t="s">
        <v>97</v>
      </c>
      <c r="M7" s="24" t="s">
        <v>98</v>
      </c>
      <c r="N7" s="25" t="s">
        <v>99</v>
      </c>
      <c r="O7" s="25">
        <v>54.13</v>
      </c>
      <c r="P7" s="25">
        <v>89.05</v>
      </c>
      <c r="Q7" s="25">
        <v>2816</v>
      </c>
      <c r="R7" s="25">
        <v>28356</v>
      </c>
      <c r="S7" s="25">
        <v>143.69</v>
      </c>
      <c r="T7" s="25">
        <v>197.34</v>
      </c>
      <c r="U7" s="25">
        <v>25117</v>
      </c>
      <c r="V7" s="25">
        <v>15.71</v>
      </c>
      <c r="W7" s="25">
        <v>1598.79</v>
      </c>
      <c r="X7" s="25">
        <v>100.73</v>
      </c>
      <c r="Y7" s="25">
        <v>100.72</v>
      </c>
      <c r="Z7" s="25">
        <v>100.32</v>
      </c>
      <c r="AA7" s="25">
        <v>100.25</v>
      </c>
      <c r="AB7" s="25">
        <v>100.12</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173.23</v>
      </c>
      <c r="AU7" s="25">
        <v>152.37</v>
      </c>
      <c r="AV7" s="25">
        <v>160.51</v>
      </c>
      <c r="AW7" s="25">
        <v>138.78</v>
      </c>
      <c r="AX7" s="25">
        <v>131.52000000000001</v>
      </c>
      <c r="AY7" s="25">
        <v>369.69</v>
      </c>
      <c r="AZ7" s="25">
        <v>379.08</v>
      </c>
      <c r="BA7" s="25">
        <v>367.55</v>
      </c>
      <c r="BB7" s="25">
        <v>378.56</v>
      </c>
      <c r="BC7" s="25">
        <v>364.46</v>
      </c>
      <c r="BD7" s="25">
        <v>252.29</v>
      </c>
      <c r="BE7" s="25">
        <v>481.04</v>
      </c>
      <c r="BF7" s="25">
        <v>499.2</v>
      </c>
      <c r="BG7" s="25">
        <v>484.27</v>
      </c>
      <c r="BH7" s="25">
        <v>468.65</v>
      </c>
      <c r="BI7" s="25">
        <v>469.34</v>
      </c>
      <c r="BJ7" s="25">
        <v>402.99</v>
      </c>
      <c r="BK7" s="25">
        <v>398.98</v>
      </c>
      <c r="BL7" s="25">
        <v>418.68</v>
      </c>
      <c r="BM7" s="25">
        <v>395.68</v>
      </c>
      <c r="BN7" s="25">
        <v>403.72</v>
      </c>
      <c r="BO7" s="25">
        <v>268.07</v>
      </c>
      <c r="BP7" s="25">
        <v>72.739999999999995</v>
      </c>
      <c r="BQ7" s="25">
        <v>71.87</v>
      </c>
      <c r="BR7" s="25">
        <v>75.92</v>
      </c>
      <c r="BS7" s="25">
        <v>75.47</v>
      </c>
      <c r="BT7" s="25">
        <v>75.47</v>
      </c>
      <c r="BU7" s="25">
        <v>98.66</v>
      </c>
      <c r="BV7" s="25">
        <v>98.64</v>
      </c>
      <c r="BW7" s="25">
        <v>94.78</v>
      </c>
      <c r="BX7" s="25">
        <v>97.59</v>
      </c>
      <c r="BY7" s="25">
        <v>92.17</v>
      </c>
      <c r="BZ7" s="25">
        <v>97.47</v>
      </c>
      <c r="CA7" s="25">
        <v>231.24</v>
      </c>
      <c r="CB7" s="25">
        <v>234.89</v>
      </c>
      <c r="CC7" s="25">
        <v>220.29</v>
      </c>
      <c r="CD7" s="25">
        <v>223.47</v>
      </c>
      <c r="CE7" s="25">
        <v>225.62</v>
      </c>
      <c r="CF7" s="25">
        <v>178.59</v>
      </c>
      <c r="CG7" s="25">
        <v>178.92</v>
      </c>
      <c r="CH7" s="25">
        <v>181.3</v>
      </c>
      <c r="CI7" s="25">
        <v>181.71</v>
      </c>
      <c r="CJ7" s="25">
        <v>188.51</v>
      </c>
      <c r="CK7" s="25">
        <v>174.75</v>
      </c>
      <c r="CL7" s="25">
        <v>81.73</v>
      </c>
      <c r="CM7" s="25">
        <v>79.69</v>
      </c>
      <c r="CN7" s="25">
        <v>79.510000000000005</v>
      </c>
      <c r="CO7" s="25">
        <v>79.489999999999995</v>
      </c>
      <c r="CP7" s="25">
        <v>83.36</v>
      </c>
      <c r="CQ7" s="25">
        <v>55.03</v>
      </c>
      <c r="CR7" s="25">
        <v>55.14</v>
      </c>
      <c r="CS7" s="25">
        <v>55.89</v>
      </c>
      <c r="CT7" s="25">
        <v>55.72</v>
      </c>
      <c r="CU7" s="25">
        <v>55.31</v>
      </c>
      <c r="CV7" s="25">
        <v>59.97</v>
      </c>
      <c r="CW7" s="25">
        <v>63.49</v>
      </c>
      <c r="CX7" s="25">
        <v>63.5</v>
      </c>
      <c r="CY7" s="25">
        <v>65.09</v>
      </c>
      <c r="CZ7" s="25">
        <v>65.25</v>
      </c>
      <c r="DA7" s="25">
        <v>62.12</v>
      </c>
      <c r="DB7" s="25">
        <v>81.900000000000006</v>
      </c>
      <c r="DC7" s="25">
        <v>81.39</v>
      </c>
      <c r="DD7" s="25">
        <v>81.27</v>
      </c>
      <c r="DE7" s="25">
        <v>81.260000000000005</v>
      </c>
      <c r="DF7" s="25">
        <v>80.36</v>
      </c>
      <c r="DG7" s="25">
        <v>89.76</v>
      </c>
      <c r="DH7" s="25">
        <v>50.62</v>
      </c>
      <c r="DI7" s="25">
        <v>50.01</v>
      </c>
      <c r="DJ7" s="25">
        <v>51.13</v>
      </c>
      <c r="DK7" s="25">
        <v>51.92</v>
      </c>
      <c r="DL7" s="25">
        <v>52.94</v>
      </c>
      <c r="DM7" s="25">
        <v>48.87</v>
      </c>
      <c r="DN7" s="25">
        <v>49.92</v>
      </c>
      <c r="DO7" s="25">
        <v>50.63</v>
      </c>
      <c r="DP7" s="25">
        <v>51.29</v>
      </c>
      <c r="DQ7" s="25">
        <v>52.2</v>
      </c>
      <c r="DR7" s="25">
        <v>51.51</v>
      </c>
      <c r="DS7" s="25">
        <v>19.72</v>
      </c>
      <c r="DT7" s="25">
        <v>18.84</v>
      </c>
      <c r="DU7" s="25">
        <v>20.78</v>
      </c>
      <c r="DV7" s="25">
        <v>20.57</v>
      </c>
      <c r="DW7" s="25">
        <v>23.14</v>
      </c>
      <c r="DX7" s="25">
        <v>14.85</v>
      </c>
      <c r="DY7" s="25">
        <v>16.88</v>
      </c>
      <c r="DZ7" s="25">
        <v>18.28</v>
      </c>
      <c r="EA7" s="25">
        <v>19.61</v>
      </c>
      <c r="EB7" s="25">
        <v>20.73</v>
      </c>
      <c r="EC7" s="25">
        <v>23.75</v>
      </c>
      <c r="ED7" s="25">
        <v>1.39</v>
      </c>
      <c r="EE7" s="25">
        <v>1.1299999999999999</v>
      </c>
      <c r="EF7" s="25">
        <v>1.06</v>
      </c>
      <c r="EG7" s="25">
        <v>1.22</v>
      </c>
      <c r="EH7" s="25">
        <v>1.2</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高橋由香</cp:lastModifiedBy>
  <cp:lastPrinted>2024-02-05T09:09:11Z</cp:lastPrinted>
  <dcterms:created xsi:type="dcterms:W3CDTF">2023-12-05T00:53:34Z</dcterms:created>
  <dcterms:modified xsi:type="dcterms:W3CDTF">2024-02-05T23:46:31Z</dcterms:modified>
  <cp:category/>
</cp:coreProperties>
</file>