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2石川\05 大月市\1市→県\"/>
    </mc:Choice>
  </mc:AlternateContent>
  <xr:revisionPtr revIDLastSave="0" documentId="13_ncr:1_{4DC5E031-58E9-460F-979E-2E91BE8B3F1A}" xr6:coauthVersionLast="47" xr6:coauthVersionMax="47" xr10:uidLastSave="{00000000-0000-0000-0000-000000000000}"/>
  <workbookProtection workbookAlgorithmName="SHA-512" workbookHashValue="mNTJ3MmkPpEjZ1og4NFJ8RgnhGFt5hJBr4poWwlgp7sJzvY94ePFPm68b2PRHqQvM46nkh2FVpZplwCorAwJKg==" workbookSaltValue="SMwscTQGZ2etpIlu+M8qRA==" workbookSpinCount="100000" lockStructure="1"/>
  <bookViews>
    <workbookView xWindow="22932" yWindow="-2436"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AD10" i="4" s="1"/>
  <c r="Q6" i="5"/>
  <c r="W10" i="4" s="1"/>
  <c r="P6" i="5"/>
  <c r="P10" i="4" s="1"/>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6" i="4"/>
  <c r="E86" i="4"/>
  <c r="BB10" i="4"/>
  <c r="AT10" i="4"/>
  <c r="AL10" i="4"/>
  <c r="I10" i="4"/>
  <c r="W8" i="4"/>
  <c r="P8" i="4"/>
  <c r="I8" i="4"/>
  <c r="B6"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<sst xmlns="http://schemas.openxmlformats.org/spreadsheetml/2006/main" count="241" uniqueCount="120">
  <si>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</si>
  <si>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</si>
  <si>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</si>
  <si>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</si>
  <si>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</si>
  <si>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</si>
  <si>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</si>
  <si>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</si>
  <si>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</si>
  <si>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</si>
  <si>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</si>
  <si>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</si>
  <si>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</si>
  <si>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</si>
  <si>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</si>
  <si>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</si>
  <si>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</si>
  <si>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</si>
  <si>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</si>
  <si>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</si>
  <si>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</si>
  <si>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</si>
  <si>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</si>
  <si>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</si>
  <si>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</si>
  <si>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</si>
  <si>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</si>
  <si>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</si>
  <si>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</si>
  <si>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</si>
  <si>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</si>
  <si>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</si>
  <si>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</si>
  <si>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</si>
  <si>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</si>
  <si>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</si>
  <si>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</si>
  <si>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</si>
  <si>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</si>
  <si>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</si>
  <si>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</si>
  <si>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</si>
  <si>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</si>
  <si>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</si>
  <si>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</si>
  <si>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</si>
  <si>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</si>
  <si>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</si>
  <si>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</si>
  <si>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</si>
  <si>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</si>
  <si>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</si>
  <si>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</si>
  <si>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</si>
  <si>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</si>
  <si>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</si>
  <si>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</si>
  <si>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</si>
  <si>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</si>
  <si>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</si>
  <si>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</si>
  <si>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</si>
  <si>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</si>
  <si>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</si>
  <si>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</si>
  <si>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</si>
  <si>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</si>
  <si>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</si>
  <si>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</si>
  <si>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</si>
  <si>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</si>
  <si>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</si>
  <si>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</si>
  <si>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</si>
  <si>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</si>
  <si>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</si>
  <si>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</si>
  <si>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</si>
  <si>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</si>
  <si>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</si>
  <si>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</si>
  <si>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</si>
  <si>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</si>
  <si>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</si>
  <si>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</si>
  <si>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</si>
  <si>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</si>
  <si>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</si>
  <si>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</si>
  <si>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</si>
  <si>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</si>
  <si>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</si>
  <si>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</si>
  <si>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</si>
  <si>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</si>
  <si>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</si>
  <si>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</si>
  <si>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</si>
  <si>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大月市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</si>
  <si>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</si>
  <si>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</si>
  <si>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</si>
  <si>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</si>
  <si>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</si>
  <si>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</si>
  <si>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</si>
  <si>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</si>
  <si>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</si>
  <si>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</si>
  <si>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</si>
  <si>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</si>
  <si>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</si>
  <si>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</si>
  <si>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</si>
  <si>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</si>
  <si>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</si>
  <si>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</si>
  <si>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収益的収支比率が100%を割り込んでおり、収支が赤字である。地方債償還金が高額となっていることが要因として挙げられるが、今後逓減していく見込みであるため、数値の改善が期待できる。また、水洗化率の向上に取り組み、使用料収入の確保に努めていきたい。
・企業債残高対事業規模比率が類似団体と比較して低くなっている要因は、一般会計繰入金（基準内）により賄っている事が挙げられる。
・経費回収率が類似団体と比較して低い（汚水処理原価が高い）のは、流域下水道維持管理負担金等の汚水処理費が高額となっていることが要因となっている。今後使用料水準の見直しや汚水処理費の削減等に努めていきたい。
・施設利用率について、大月市は、単独の終末処理場を有していないので該当数値はない。
・水洗化率は、宅内工事費が高額となることや単独浄化槽の普及により接続率が依然として低いことが要因となり類似団体平均を大きく下回ってしまっている。未接続世帯への各戸訪問や補助制度の拡充など水洗化率向上に取り組んできたが、今後新たな施策により一層水洗化率向上に努めていきたい。
</t>
    <rPh sb="31" eb="34">
      <t>チホウサイ</t>
    </rPh>
    <rPh sb="34" eb="36">
      <t>ショウカン</t>
    </rPh>
    <rPh sb="36" eb="37">
      <t>キン</t>
    </rPh>
    <rPh sb="38" eb="40">
      <t>コウガク</t>
    </rPh>
    <rPh sb="49" eb="51">
      <t>ヨウイン</t>
    </rPh>
    <rPh sb="54" eb="55">
      <t>ア</t>
    </rPh>
    <rPh sb="61" eb="63">
      <t>コンゴ</t>
    </rPh>
    <rPh sb="63" eb="65">
      <t>テイゲン</t>
    </rPh>
    <rPh sb="69" eb="71">
      <t>ミコ</t>
    </rPh>
    <rPh sb="78" eb="80">
      <t>スウチ</t>
    </rPh>
    <rPh sb="81" eb="83">
      <t>カイゼン</t>
    </rPh>
    <rPh sb="84" eb="86">
      <t>キタイ</t>
    </rPh>
    <rPh sb="93" eb="96">
      <t>スイセンカ</t>
    </rPh>
    <rPh sb="96" eb="97">
      <t>リツ</t>
    </rPh>
    <rPh sb="98" eb="100">
      <t>コウジョウ</t>
    </rPh>
    <rPh sb="101" eb="102">
      <t>ト</t>
    </rPh>
    <rPh sb="103" eb="104">
      <t>ク</t>
    </rPh>
    <rPh sb="106" eb="109">
      <t>シヨウリョウ</t>
    </rPh>
    <rPh sb="109" eb="111">
      <t>シュウニュウ</t>
    </rPh>
    <rPh sb="112" eb="114">
      <t>カクホ</t>
    </rPh>
    <rPh sb="115" eb="116">
      <t>ツト</t>
    </rPh>
    <rPh sb="149" eb="150">
      <t>ヒク</t>
    </rPh>
    <rPh sb="156" eb="158">
      <t>ヨウイン</t>
    </rPh>
    <rPh sb="160" eb="162">
      <t>イッパン</t>
    </rPh>
    <rPh sb="162" eb="164">
      <t>カイケイ</t>
    </rPh>
    <rPh sb="164" eb="166">
      <t>クリイレ</t>
    </rPh>
    <rPh sb="166" eb="167">
      <t>キン</t>
    </rPh>
    <rPh sb="168" eb="171">
      <t>キジュンナイ</t>
    </rPh>
    <rPh sb="175" eb="176">
      <t>マカナ</t>
    </rPh>
    <rPh sb="180" eb="181">
      <t>コト</t>
    </rPh>
    <rPh sb="182" eb="183">
      <t>ア</t>
    </rPh>
    <rPh sb="197" eb="199">
      <t>ルイジ</t>
    </rPh>
    <rPh sb="199" eb="201">
      <t>ダンタイ</t>
    </rPh>
    <rPh sb="202" eb="204">
      <t>ヒカク</t>
    </rPh>
    <rPh sb="222" eb="231">
      <t>リュウイキゲスイドウイジカンリ</t>
    </rPh>
    <rPh sb="231" eb="234">
      <t>フタンキン</t>
    </rPh>
    <rPh sb="234" eb="235">
      <t>トウ</t>
    </rPh>
    <rPh sb="236" eb="238">
      <t>オスイ</t>
    </rPh>
    <rPh sb="238" eb="240">
      <t>ショリ</t>
    </rPh>
    <rPh sb="240" eb="241">
      <t>ヒ</t>
    </rPh>
    <rPh sb="242" eb="244">
      <t>コウガク</t>
    </rPh>
    <rPh sb="253" eb="255">
      <t>ヨウイン</t>
    </rPh>
    <rPh sb="262" eb="264">
      <t>コンゴ</t>
    </rPh>
    <rPh sb="264" eb="267">
      <t>シヨウリョウ</t>
    </rPh>
    <rPh sb="267" eb="269">
      <t>スイジュン</t>
    </rPh>
    <rPh sb="270" eb="272">
      <t>ミナオ</t>
    </rPh>
    <rPh sb="274" eb="276">
      <t>オスイ</t>
    </rPh>
    <rPh sb="276" eb="278">
      <t>ショリ</t>
    </rPh>
    <rPh sb="278" eb="279">
      <t>ヒ</t>
    </rPh>
    <rPh sb="280" eb="282">
      <t>サクゲン</t>
    </rPh>
    <rPh sb="282" eb="283">
      <t>トウ</t>
    </rPh>
    <rPh sb="284" eb="285">
      <t>ツト</t>
    </rPh>
    <rPh sb="409" eb="412">
      <t>ミセツゾク</t>
    </rPh>
    <rPh sb="412" eb="414">
      <t>セタイ</t>
    </rPh>
    <rPh sb="416" eb="418">
      <t>カッコ</t>
    </rPh>
    <rPh sb="418" eb="420">
      <t>ホウモン</t>
    </rPh>
    <rPh sb="421" eb="423">
      <t>ホジョ</t>
    </rPh>
    <rPh sb="423" eb="425">
      <t>セイド</t>
    </rPh>
    <rPh sb="426" eb="428">
      <t>カクジュウ</t>
    </rPh>
    <rPh sb="430" eb="433">
      <t>スイセンカ</t>
    </rPh>
    <rPh sb="433" eb="434">
      <t>リツ</t>
    </rPh>
    <rPh sb="434" eb="436">
      <t>コウジョウ</t>
    </rPh>
    <rPh sb="437" eb="438">
      <t>ト</t>
    </rPh>
    <rPh sb="439" eb="440">
      <t>ク</t>
    </rPh>
    <rPh sb="446" eb="448">
      <t>コンゴ</t>
    </rPh>
    <rPh sb="448" eb="449">
      <t>アラ</t>
    </rPh>
    <rPh sb="451" eb="453">
      <t>シサク</t>
    </rPh>
    <rPh sb="465" eb="466">
      <t>ツト</t>
    </rPh>
    <phoneticPr fontId="4"/>
  </si>
  <si>
    <t>・各戸訪問等による普及啓発の強化や普及促進に向けた新たな施策を図ることで接続率向上・料金収入増加に努める。
　また、今後の管渠整備においては、人口の密集する住宅団地を中心に整備することで投資効率を高めるとともに、効率的な整備手法を取り入れることで整備費の抑制に努めることが重要である。
・老朽化対策については、昨年策定したストックマネジメント計画を基に適切な改築更新を推進する。</t>
    <rPh sb="148" eb="150">
      <t>タイサク</t>
    </rPh>
    <rPh sb="156" eb="158">
      <t>サクネン</t>
    </rPh>
    <rPh sb="158" eb="160">
      <t>サクテイ</t>
    </rPh>
    <rPh sb="172" eb="174">
      <t>ケイカク</t>
    </rPh>
    <rPh sb="175" eb="176">
      <t>モト</t>
    </rPh>
    <rPh sb="177" eb="179">
      <t>テキセツ</t>
    </rPh>
    <rPh sb="182" eb="184">
      <t>コウシン</t>
    </rPh>
    <phoneticPr fontId="4"/>
  </si>
  <si>
    <t>・本市の公共下水道は、平成16年供用開始のため管渠施設は比較的新しいが、マンホールポンプ施設が法定耐用年数の15年を超えているため、計画的な更新が必要である。昨年策定したストックマネジメント計画を基に適切な改築更新に努めていきたい。</t>
    <rPh sb="58" eb="59">
      <t>コ</t>
    </rPh>
    <rPh sb="79" eb="81">
      <t>サクネン</t>
    </rPh>
    <rPh sb="81" eb="83">
      <t>サクテイ</t>
    </rPh>
    <rPh sb="95" eb="97">
      <t>ケイカク</t>
    </rPh>
    <rPh sb="98" eb="99">
      <t>モト</t>
    </rPh>
    <rPh sb="100" eb="102">
      <t>テキセツ</t>
    </rPh>
    <rPh sb="103" eb="105">
      <t>カイチク</t>
    </rPh>
    <rPh sb="105" eb="107">
      <t>コウシン</t>
    </rPh>
    <rPh sb="108" eb="10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</si>
</sst>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0.11</c:v>
                </c:pt>
                <c:pt idx="1">
                  <c:v>0</c:v>
                </c:pt>
                <c:pt idx="2">
                  <c:v>0</c:v>
                </c:pt>
                <c:pt idx="3">
                  <c:v>0</c:v>
                </c:pt>
                <c:pt idx="4">
                  <c:v>0</c:v>
                </c:pt>
              </c:numCache>
            </c:numRef>
          </c:val>
          <c:extLst>
            <c:ext xmlns:c16="http://schemas.microsoft.com/office/drawing/2014/chart" uri="{C3380CC4-5D6E-409C-BE32-E72D297353CC}">
              <c16:uniqueId val="{00000000-0808-426E-963D-D3A3E2EEC0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0.56999999999999995</c:v>
                </c:pt>
                <c:pt idx="1">
                  <c:v>0.1</c:v>
                </c:pt>
                <c:pt idx="2">
                  <c:v>1.65</c:v>
                </c:pt>
                <c:pt idx="3">
                  <c:v>0.14000000000000001</c:v>
                </c:pt>
                <c:pt idx="4">
                  <c:v>0.08</c:v>
                </c:pt>
              </c:numCache>
            </c:numRef>
          </c:val>
          <c:smooth val="0"/>
          <c:extLst>
            <c:ext xmlns:c16="http://schemas.microsoft.com/office/drawing/2014/chart" uri="{C3380CC4-5D6E-409C-BE32-E72D297353CC}">
              <c16:uniqueId val="{00000001-0808-426E-963D-D3A3E2EEC0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F5-4A7B-AB8D-1F468AE4A7E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36.97</c:v>
                </c:pt>
                <c:pt idx="1">
                  <c:v>49.27</c:v>
                </c:pt>
                <c:pt idx="2">
                  <c:v>50.53</c:v>
                </c:pt>
                <c:pt idx="3">
                  <c:v>51.42</c:v>
                </c:pt>
                <c:pt idx="4">
                  <c:v>48.95</c:v>
                </c:pt>
              </c:numCache>
            </c:numRef>
          </c:val>
          <c:smooth val="0"/>
          <c:extLst>
            <c:ext xmlns:c16="http://schemas.microsoft.com/office/drawing/2014/chart" uri="{C3380CC4-5D6E-409C-BE32-E72D297353CC}">
              <c16:uniqueId val="{00000001-E6F5-4A7B-AB8D-1F468AE4A7E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64.77</c:v>
                </c:pt>
                <c:pt idx="1">
                  <c:v>66.09</c:v>
                </c:pt>
                <c:pt idx="2">
                  <c:v>63.1</c:v>
                </c:pt>
                <c:pt idx="3">
                  <c:v>64.569999999999993</c:v>
                </c:pt>
                <c:pt idx="4">
                  <c:v>64.08</c:v>
                </c:pt>
              </c:numCache>
            </c:numRef>
          </c:val>
          <c:extLst>
            <c:ext xmlns:c16="http://schemas.microsoft.com/office/drawing/2014/chart" uri="{C3380CC4-5D6E-409C-BE32-E72D297353CC}">
              <c16:uniqueId val="{00000000-4AD7-415C-B1FA-F9E7B58D12B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67.12</c:v>
                </c:pt>
                <c:pt idx="1">
                  <c:v>83.16</c:v>
                </c:pt>
                <c:pt idx="2">
                  <c:v>82.08</c:v>
                </c:pt>
                <c:pt idx="3">
                  <c:v>81.34</c:v>
                </c:pt>
                <c:pt idx="4">
                  <c:v>81.14</c:v>
                </c:pt>
              </c:numCache>
            </c:numRef>
          </c:val>
          <c:smooth val="0"/>
          <c:extLst>
            <c:ext xmlns:c16="http://schemas.microsoft.com/office/drawing/2014/chart" uri="{C3380CC4-5D6E-409C-BE32-E72D297353CC}">
              <c16:uniqueId val="{00000001-4AD7-415C-B1FA-F9E7B58D12B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31.93</c:v>
                </c:pt>
                <c:pt idx="1">
                  <c:v>29.39</c:v>
                </c:pt>
                <c:pt idx="2">
                  <c:v>28.04</c:v>
                </c:pt>
                <c:pt idx="3">
                  <c:v>73.8</c:v>
                </c:pt>
                <c:pt idx="4">
                  <c:v>70.13</c:v>
                </c:pt>
              </c:numCache>
            </c:numRef>
          </c:val>
          <c:extLst>
            <c:ext xmlns:c16="http://schemas.microsoft.com/office/drawing/2014/chart" uri="{C3380CC4-5D6E-409C-BE32-E72D297353CC}">
              <c16:uniqueId val="{00000000-B5DE-4E0A-A0F7-13E420697DC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DE-4E0A-A0F7-13E420697DC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39-4E44-B932-C5C1B5A430B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39-4E44-B932-C5C1B5A430B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10-4A43-82A4-DC815376A2F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10-4A43-82A4-DC815376A2F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0A-492D-AB6B-B902EA16F0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0A-492D-AB6B-B902EA16F0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3D-4D50-A20D-7CC8AD1D131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3D-4D50-A20D-7CC8AD1D131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4515.43</c:v>
                </c:pt>
                <c:pt idx="1">
                  <c:v>4325.87</c:v>
                </c:pt>
                <c:pt idx="2">
                  <c:v>3940.45</c:v>
                </c:pt>
                <c:pt idx="3">
                  <c:v>11.17</c:v>
                </c:pt>
                <c:pt idx="4">
                  <c:v>42.7</c:v>
                </c:pt>
              </c:numCache>
            </c:numRef>
          </c:val>
          <c:extLst>
            <c:ext xmlns:c16="http://schemas.microsoft.com/office/drawing/2014/chart" uri="{C3380CC4-5D6E-409C-BE32-E72D297353CC}">
              <c16:uniqueId val="{00000000-8167-4C08-A99A-5358AEB140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1689.65</c:v>
                </c:pt>
                <c:pt idx="1">
                  <c:v>1130.42</c:v>
                </c:pt>
                <c:pt idx="2">
                  <c:v>1050.51</c:v>
                </c:pt>
                <c:pt idx="3">
                  <c:v>1102.01</c:v>
                </c:pt>
                <c:pt idx="4">
                  <c:v>987.36</c:v>
                </c:pt>
              </c:numCache>
            </c:numRef>
          </c:val>
          <c:smooth val="0"/>
          <c:extLst>
            <c:ext xmlns:c16="http://schemas.microsoft.com/office/drawing/2014/chart" uri="{C3380CC4-5D6E-409C-BE32-E72D297353CC}">
              <c16:uniqueId val="{00000001-8167-4C08-A99A-5358AEB140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16.46</c:v>
                </c:pt>
                <c:pt idx="1">
                  <c:v>17.29</c:v>
                </c:pt>
                <c:pt idx="2">
                  <c:v>17.7</c:v>
                </c:pt>
                <c:pt idx="3">
                  <c:v>55.94</c:v>
                </c:pt>
                <c:pt idx="4">
                  <c:v>61.05</c:v>
                </c:pt>
              </c:numCache>
            </c:numRef>
          </c:val>
          <c:extLst>
            <c:ext xmlns:c16="http://schemas.microsoft.com/office/drawing/2014/chart" uri="{C3380CC4-5D6E-409C-BE32-E72D297353CC}">
              <c16:uniqueId val="{00000000-7295-4E93-9E7D-9671B93B787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58.12</c:v>
                </c:pt>
                <c:pt idx="1">
                  <c:v>74.17</c:v>
                </c:pt>
                <c:pt idx="2">
                  <c:v>82.65</c:v>
                </c:pt>
                <c:pt idx="3">
                  <c:v>82.55</c:v>
                </c:pt>
                <c:pt idx="4">
                  <c:v>83.55</c:v>
                </c:pt>
              </c:numCache>
            </c:numRef>
          </c:val>
          <c:smooth val="0"/>
          <c:extLst>
            <c:ext xmlns:c16="http://schemas.microsoft.com/office/drawing/2014/chart" uri="{C3380CC4-5D6E-409C-BE32-E72D297353CC}">
              <c16:uniqueId val="{00000001-7295-4E93-9E7D-9671B93B787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923.65</c:v>
                </c:pt>
                <c:pt idx="1">
                  <c:v>876.14</c:v>
                </c:pt>
                <c:pt idx="2">
                  <c:v>862.32</c:v>
                </c:pt>
                <c:pt idx="3">
                  <c:v>269.27999999999997</c:v>
                </c:pt>
                <c:pt idx="4">
                  <c:v>260.48</c:v>
                </c:pt>
              </c:numCache>
            </c:numRef>
          </c:val>
          <c:extLst>
            <c:ext xmlns:c16="http://schemas.microsoft.com/office/drawing/2014/chart" uri="{C3380CC4-5D6E-409C-BE32-E72D297353CC}">
              <c16:uniqueId val="{00000000-002D-43EF-8917-BB04F30C64C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304.98</c:v>
                </c:pt>
                <c:pt idx="1">
                  <c:v>230.95</c:v>
                </c:pt>
                <c:pt idx="2">
                  <c:v>186.3</c:v>
                </c:pt>
                <c:pt idx="3">
                  <c:v>188.38</c:v>
                </c:pt>
                <c:pt idx="4">
                  <c:v>185.98</c:v>
                </c:pt>
              </c:numCache>
            </c:numRef>
          </c:val>
          <c:smooth val="0"/>
          <c:extLst>
            <c:ext xmlns:c16="http://schemas.microsoft.com/office/drawing/2014/chart" uri="{C3380CC4-5D6E-409C-BE32-E72D297353CC}">
              <c16:uniqueId val="{00000001-002D-43EF-8917-BB04F30C64C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C35"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山梨県　大月市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22204</v>
      </c>
      <c r="AM8" s="37"/>
      <c r="AN8" s="37"/>
      <c r="AO8" s="37"/>
      <c r="AP8" s="37"/>
      <c r="AQ8" s="37"/>
      <c r="AR8" s="37"/>
      <c r="AS8" s="37"/>
      <c r="AT8" s="38">
        <f>データ!T6</f>
        <v>280.25</v>
      </c>
      <c r="AU8" s="38"/>
      <c r="AV8" s="38"/>
      <c r="AW8" s="38"/>
      <c r="AX8" s="38"/>
      <c r="AY8" s="38"/>
      <c r="AZ8" s="38"/>
      <c r="BA8" s="38"/>
      <c r="BB8" s="38">
        <f>データ!U6</f>
        <v>79.23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18.010000000000002</v>
      </c>
      <c r="Q10" s="38"/>
      <c r="R10" s="38"/>
      <c r="S10" s="38"/>
      <c r="T10" s="38"/>
      <c r="U10" s="38"/>
      <c r="V10" s="38"/>
      <c r="W10" s="38">
        <f>データ!Q6</f>
        <v>100</v>
      </c>
      <c r="X10" s="38"/>
      <c r="Y10" s="38"/>
      <c r="Z10" s="38"/>
      <c r="AA10" s="38"/>
      <c r="AB10" s="38"/>
      <c r="AC10" s="38"/>
      <c r="AD10" s="37">
        <f>データ!R6</f>
        <v>2640</v>
      </c>
      <c r="AE10" s="37"/>
      <c r="AF10" s="37"/>
      <c r="AG10" s="37"/>
      <c r="AH10" s="37"/>
      <c r="AI10" s="37"/>
      <c r="AJ10" s="37"/>
      <c r="AK10" s="2"/>
      <c r="AL10" s="37">
        <f>データ!V6</f>
        <v>3959</v>
      </c>
      <c r="AM10" s="37"/>
      <c r="AN10" s="37"/>
      <c r="AO10" s="37"/>
      <c r="AP10" s="37"/>
      <c r="AQ10" s="37"/>
      <c r="AR10" s="37"/>
      <c r="AS10" s="37"/>
      <c r="AT10" s="38">
        <f>データ!W6</f>
        <v>1.54</v>
      </c>
      <c r="AU10" s="38"/>
      <c r="AV10" s="38"/>
      <c r="AW10" s="38"/>
      <c r="AX10" s="38"/>
      <c r="AY10" s="38"/>
      <c r="AZ10" s="38"/>
      <c r="BA10" s="38"/>
      <c r="BB10" s="38">
        <f>データ!X6</f>
        <v>2570.7800000000002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44</v>
      </c>
      <c r="O86" s="12" t="str">
        <f>データ!EO6</f>
        <v>【0.23】</v>
      </c>
    </row>
  </sheetData>
  <sheetProtection algorithmName="SHA-512" hashValue="T25Pu0wVD2Kr9EtMDve9/WDBE/hTOdUVPfBvYLuVzgkj3qDDlOZq9avimF3rsmPXAA1YQIjObVEP3rE+uRsXbg==" saltValue="+Jdo0d/VDC0i59FzUX+hn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192066</v>
      </c>
      <c r="D6" s="19">
        <f t="shared" si="3"/>
        <v>47</v>
      </c>
      <c r="E6" s="19">
        <f t="shared" si="3"/>
        <v>17</v>
      </c>
      <c r="F6" s="19">
        <f t="shared" si="3"/>
        <v>1</v>
      </c>
      <c r="G6" s="19">
        <f t="shared" si="3"/>
        <v>0</v>
      </c>
      <c r="H6" s="19" t="str">
        <f t="shared" si="3"/>
        <v>山梨県　大月市</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18.010000000000002</v>
      </c>
      <c r="Q6" s="20">
        <f t="shared" si="3"/>
        <v>100</v>
      </c>
      <c r="R6" s="20">
        <f t="shared" si="3"/>
        <v>2640</v>
      </c>
      <c r="S6" s="20">
        <f t="shared" si="3"/>
        <v>22204</v>
      </c>
      <c r="T6" s="20">
        <f t="shared" si="3"/>
        <v>280.25</v>
      </c>
      <c r="U6" s="20">
        <f t="shared" si="3"/>
        <v>79.23</v>
      </c>
      <c r="V6" s="20">
        <f t="shared" si="3"/>
        <v>3959</v>
      </c>
      <c r="W6" s="20">
        <f t="shared" si="3"/>
        <v>1.54</v>
      </c>
      <c r="X6" s="20">
        <f t="shared" si="3"/>
        <v>2570.7800000000002</v>
      </c>
      <c r="Y6" s="21">
        <f>IF(Y7="",NA(),Y7)</f>
        <v>31.93</v>
      </c>
      <c r="Z6" s="21">
        <f t="shared" ref="Z6:AH6" si="4">IF(Z7="",NA(),Z7)</f>
        <v>29.39</v>
      </c>
      <c r="AA6" s="21">
        <f t="shared" si="4"/>
        <v>28.04</v>
      </c>
      <c r="AB6" s="21">
        <f t="shared" si="4"/>
        <v>73.8</v>
      </c>
      <c r="AC6" s="21">
        <f t="shared" si="4"/>
        <v>70.13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4515.43</v>
      </c>
      <c r="BG6" s="21">
        <f t="shared" ref="BG6:BO6" si="7">IF(BG7="",NA(),BG7)</f>
        <v>4325.87</v>
      </c>
      <c r="BH6" s="21">
        <f t="shared" si="7"/>
        <v>3940.45</v>
      </c>
      <c r="BI6" s="21">
        <f t="shared" si="7"/>
        <v>11.17</v>
      </c>
      <c r="BJ6" s="21">
        <f t="shared" si="7"/>
        <v>42.7</v>
      </c>
      <c r="BK6" s="21">
        <f t="shared" si="7"/>
        <v>1689.65</v>
      </c>
      <c r="BL6" s="21">
        <f t="shared" si="7"/>
        <v>1130.42</v>
      </c>
      <c r="BM6" s="21">
        <f t="shared" si="7"/>
        <v>1050.51</v>
      </c>
      <c r="BN6" s="21">
        <f t="shared" si="7"/>
        <v>1102.01</v>
      </c>
      <c r="BO6" s="21">
        <f t="shared" si="7"/>
        <v>987.36</v>
      </c>
      <c r="BP6" s="20" t="str">
        <f>IF(BP7="","",IF(BP7="-","【-】","【"&amp;SUBSTITUTE(TEXT(BP7,"#,##0.00"),"-","△")&amp;"】"))</f>
        <v>【652.82】</v>
      </c>
      <c r="BQ6" s="21">
        <f>IF(BQ7="",NA(),BQ7)</f>
        <v>16.46</v>
      </c>
      <c r="BR6" s="21">
        <f t="shared" ref="BR6:BZ6" si="8">IF(BR7="",NA(),BR7)</f>
        <v>17.29</v>
      </c>
      <c r="BS6" s="21">
        <f t="shared" si="8"/>
        <v>17.7</v>
      </c>
      <c r="BT6" s="21">
        <f t="shared" si="8"/>
        <v>55.94</v>
      </c>
      <c r="BU6" s="21">
        <f t="shared" si="8"/>
        <v>61.05</v>
      </c>
      <c r="BV6" s="21">
        <f t="shared" si="8"/>
        <v>58.12</v>
      </c>
      <c r="BW6" s="21">
        <f t="shared" si="8"/>
        <v>74.17</v>
      </c>
      <c r="BX6" s="21">
        <f t="shared" si="8"/>
        <v>82.65</v>
      </c>
      <c r="BY6" s="21">
        <f t="shared" si="8"/>
        <v>82.55</v>
      </c>
      <c r="BZ6" s="21">
        <f t="shared" si="8"/>
        <v>83.55</v>
      </c>
      <c r="CA6" s="20" t="str">
        <f>IF(CA7="","",IF(CA7="-","【-】","【"&amp;SUBSTITUTE(TEXT(CA7,"#,##0.00"),"-","△")&amp;"】"))</f>
        <v>【97.61】</v>
      </c>
      <c r="CB6" s="21">
        <f>IF(CB7="",NA(),CB7)</f>
        <v>923.65</v>
      </c>
      <c r="CC6" s="21">
        <f t="shared" ref="CC6:CK6" si="9">IF(CC7="",NA(),CC7)</f>
        <v>876.14</v>
      </c>
      <c r="CD6" s="21">
        <f t="shared" si="9"/>
        <v>862.32</v>
      </c>
      <c r="CE6" s="21">
        <f t="shared" si="9"/>
        <v>269.27999999999997</v>
      </c>
      <c r="CF6" s="21">
        <f t="shared" si="9"/>
        <v>260.48</v>
      </c>
      <c r="CG6" s="21">
        <f t="shared" si="9"/>
        <v>304.98</v>
      </c>
      <c r="CH6" s="21">
        <f t="shared" si="9"/>
        <v>230.95</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36.97</v>
      </c>
      <c r="CS6" s="21">
        <f t="shared" si="10"/>
        <v>49.27</v>
      </c>
      <c r="CT6" s="21">
        <f t="shared" si="10"/>
        <v>50.53</v>
      </c>
      <c r="CU6" s="21">
        <f t="shared" si="10"/>
        <v>51.42</v>
      </c>
      <c r="CV6" s="21">
        <f t="shared" si="10"/>
        <v>48.95</v>
      </c>
      <c r="CW6" s="20" t="str">
        <f>IF(CW7="","",IF(CW7="-","【-】","【"&amp;SUBSTITUTE(TEXT(CW7,"#,##0.00"),"-","△")&amp;"】"))</f>
        <v>【59.10】</v>
      </c>
      <c r="CX6" s="21">
        <f>IF(CX7="",NA(),CX7)</f>
        <v>64.77</v>
      </c>
      <c r="CY6" s="21">
        <f t="shared" ref="CY6:DG6" si="11">IF(CY7="",NA(),CY7)</f>
        <v>66.09</v>
      </c>
      <c r="CZ6" s="21">
        <f t="shared" si="11"/>
        <v>63.1</v>
      </c>
      <c r="DA6" s="21">
        <f t="shared" si="11"/>
        <v>64.569999999999993</v>
      </c>
      <c r="DB6" s="21">
        <f t="shared" si="11"/>
        <v>64.08</v>
      </c>
      <c r="DC6" s="21">
        <f t="shared" si="11"/>
        <v>67.12</v>
      </c>
      <c r="DD6" s="21">
        <f t="shared" si="11"/>
        <v>83.16</v>
      </c>
      <c r="DE6" s="21">
        <f t="shared" si="11"/>
        <v>82.08</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0.11</v>
      </c>
      <c r="EF6" s="20">
        <f t="shared" ref="EF6:EN6" si="14">IF(EF7="",NA(),EF7)</f>
        <v>0</v>
      </c>
      <c r="EG6" s="20">
        <f t="shared" si="14"/>
        <v>0</v>
      </c>
      <c r="EH6" s="20">
        <f t="shared" si="14"/>
        <v>0</v>
      </c>
      <c r="EI6" s="20">
        <f t="shared" si="14"/>
        <v>0</v>
      </c>
      <c r="EJ6" s="21">
        <f t="shared" si="14"/>
        <v>0.56999999999999995</v>
      </c>
      <c r="EK6" s="21">
        <f t="shared" si="14"/>
        <v>0.1</v>
      </c>
      <c r="EL6" s="21">
        <f t="shared" si="14"/>
        <v>1.65</v>
      </c>
      <c r="EM6" s="21">
        <f t="shared" si="14"/>
        <v>0.14000000000000001</v>
      </c>
      <c r="EN6" s="21">
        <f t="shared" si="14"/>
        <v>0.08</v>
      </c>
      <c r="EO6" s="20" t="str">
        <f>IF(EO7="","",IF(EO7="-","【-】","【"&amp;SUBSTITUTE(TEXT(EO7,"#,##0.00"),"-","△")&amp;"】"))</f>
        <v>【0.23】</v>
      </c>
    </row>
    <row r="7" spans="1:145" s="22" customFormat="1" x14ac:dyDescent="0.2">
      <c r="A7" s="14"/>
      <c r="B7" s="23">
        <v>2022</v>
      </c>
      <c r="C7" s="23">
        <v>192066</v>
      </c>
      <c r="D7" s="23">
        <v>47</v>
      </c>
      <c r="E7" s="23">
        <v>17</v>
      </c>
      <c r="F7" s="23">
        <v>1</v>
      </c>
      <c r="G7" s="23">
        <v>0</v>
      </c>
      <c r="H7" s="23" t="s">
        <v>98</v>
      </c>
      <c r="I7" s="23" t="s">
        <v>99</v>
      </c>
      <c r="J7" s="23" t="s">
        <v>100</v>
      </c>
      <c r="K7" s="23" t="s">
        <v>101</v>
      </c>
      <c r="L7" s="23" t="s">
        <v>102</v>
      </c>
      <c r="M7" s="23" t="s">
        <v>103</v>
      </c>
      <c r="N7" s="24" t="s">
        <v>104</v>
      </c>
      <c r="O7" s="24" t="s">
        <v>105</v>
      </c>
      <c r="P7" s="24">
        <v>18.010000000000002</v>
      </c>
      <c r="Q7" s="24">
        <v>100</v>
      </c>
      <c r="R7" s="24">
        <v>2640</v>
      </c>
      <c r="S7" s="24">
        <v>22204</v>
      </c>
      <c r="T7" s="24">
        <v>280.25</v>
      </c>
      <c r="U7" s="24">
        <v>79.23</v>
      </c>
      <c r="V7" s="24">
        <v>3959</v>
      </c>
      <c r="W7" s="24">
        <v>1.54</v>
      </c>
      <c r="X7" s="24">
        <v>2570.7800000000002</v>
      </c>
      <c r="Y7" s="24">
        <v>31.93</v>
      </c>
      <c r="Z7" s="24">
        <v>29.39</v>
      </c>
      <c r="AA7" s="24">
        <v>28.04</v>
      </c>
      <c r="AB7" s="24">
        <v>73.8</v>
      </c>
      <c r="AC7" s="24">
        <v>70.13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4515.43</v>
      </c>
      <c r="BG7" s="24">
        <v>4325.87</v>
      </c>
      <c r="BH7" s="24">
        <v>3940.45</v>
      </c>
      <c r="BI7" s="24">
        <v>11.17</v>
      </c>
      <c r="BJ7" s="24">
        <v>42.7</v>
      </c>
      <c r="BK7" s="24">
        <v>1689.65</v>
      </c>
      <c r="BL7" s="24">
        <v>1130.42</v>
      </c>
      <c r="BM7" s="24">
        <v>1050.51</v>
      </c>
      <c r="BN7" s="24">
        <v>1102.01</v>
      </c>
      <c r="BO7" s="24">
        <v>987.36</v>
      </c>
      <c r="BP7" s="24">
        <v>652.82000000000005</v>
      </c>
      <c r="BQ7" s="24">
        <v>16.46</v>
      </c>
      <c r="BR7" s="24">
        <v>17.29</v>
      </c>
      <c r="BS7" s="24">
        <v>17.7</v>
      </c>
      <c r="BT7" s="24">
        <v>55.94</v>
      </c>
      <c r="BU7" s="24">
        <v>61.05</v>
      </c>
      <c r="BV7" s="24">
        <v>58.12</v>
      </c>
      <c r="BW7" s="24">
        <v>74.17</v>
      </c>
      <c r="BX7" s="24">
        <v>82.65</v>
      </c>
      <c r="BY7" s="24">
        <v>82.55</v>
      </c>
      <c r="BZ7" s="24">
        <v>83.55</v>
      </c>
      <c r="CA7" s="24">
        <v>97.61</v>
      </c>
      <c r="CB7" s="24">
        <v>923.65</v>
      </c>
      <c r="CC7" s="24">
        <v>876.14</v>
      </c>
      <c r="CD7" s="24">
        <v>862.32</v>
      </c>
      <c r="CE7" s="24">
        <v>269.27999999999997</v>
      </c>
      <c r="CF7" s="24">
        <v>260.48</v>
      </c>
      <c r="CG7" s="24">
        <v>304.98</v>
      </c>
      <c r="CH7" s="24">
        <v>230.95</v>
      </c>
      <c r="CI7" s="24">
        <v>186.3</v>
      </c>
      <c r="CJ7" s="24">
        <v>188.38</v>
      </c>
      <c r="CK7" s="24">
        <v>185.98</v>
      </c>
      <c r="CL7" s="24">
        <v>138.29</v>
      </c>
      <c r="CM7" s="24" t="s">
        <v>104</v>
      </c>
      <c r="CN7" s="24" t="s">
        <v>104</v>
      </c>
      <c r="CO7" s="24" t="s">
        <v>104</v>
      </c>
      <c r="CP7" s="24" t="s">
        <v>104</v>
      </c>
      <c r="CQ7" s="24" t="s">
        <v>104</v>
      </c>
      <c r="CR7" s="24">
        <v>36.97</v>
      </c>
      <c r="CS7" s="24">
        <v>49.27</v>
      </c>
      <c r="CT7" s="24">
        <v>50.53</v>
      </c>
      <c r="CU7" s="24">
        <v>51.42</v>
      </c>
      <c r="CV7" s="24">
        <v>48.95</v>
      </c>
      <c r="CW7" s="24">
        <v>59.1</v>
      </c>
      <c r="CX7" s="24">
        <v>64.77</v>
      </c>
      <c r="CY7" s="24">
        <v>66.09</v>
      </c>
      <c r="CZ7" s="24">
        <v>63.1</v>
      </c>
      <c r="DA7" s="24">
        <v>64.569999999999993</v>
      </c>
      <c r="DB7" s="24">
        <v>64.08</v>
      </c>
      <c r="DC7" s="24">
        <v>67.12</v>
      </c>
      <c r="DD7" s="24">
        <v>83.16</v>
      </c>
      <c r="DE7" s="24">
        <v>82.08</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0.11</v>
      </c>
      <c r="EF7" s="24">
        <v>0</v>
      </c>
      <c r="EG7" s="24">
        <v>0</v>
      </c>
      <c r="EH7" s="24">
        <v>0</v>
      </c>
      <c r="EI7" s="24">
        <v>0</v>
      </c>
      <c r="EJ7" s="24">
        <v>0.56999999999999995</v>
      </c>
      <c r="EK7" s="24">
        <v>0.1</v>
      </c>
      <c r="EL7" s="24">
        <v>1.65</v>
      </c>
      <c r="EM7" s="24">
        <v>0.14000000000000001</v>
      </c>
      <c r="EN7" s="24">
        <v>0.08</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2024-02-02T02:53:03Z</cp:lastPrinted>
  <dcterms:created xsi:type="dcterms:W3CDTF">2023-12-12T02:47:06Z</dcterms:created>
  <dcterms:modified xsi:type="dcterms:W3CDTF">2024-02-20T00:34:24Z</dcterms:modified>
  <cp:category/>
</cp:coreProperties>
</file>