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sfile01\Busho$\上下水道課１\0.個人名フォルダー\★重要：引継ぎ関係・個人名\さとう\●R4～\●...調査\R5\公営企業に係る経営比較分析表（令和４年度）の分析等...　\修正\2.29修正\"/>
    </mc:Choice>
  </mc:AlternateContent>
  <xr:revisionPtr revIDLastSave="0" documentId="8_{2D9E57CF-56BE-44F0-9341-6217A1889F4A}" xr6:coauthVersionLast="47" xr6:coauthVersionMax="47" xr10:uidLastSave="{00000000-0000-0000-0000-000000000000}"/>
  <workbookProtection workbookAlgorithmName="SHA-512" workbookHashValue="dTpjr+MjXb9OXweGydK+IiZMzWBxEEyDdus2gYwFD34yXyDrTHJgWQqFd1U/LWl9pY/onQnAXD4PA3XFsoabBg==" workbookSaltValue="/Hs5jg/c75NDSSci6EFLH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W10" i="4"/>
  <c r="P10" i="4"/>
  <c r="I10" i="4"/>
  <c r="BB8" i="4"/>
  <c r="AT8" i="4"/>
  <c r="AD8" i="4"/>
  <c r="W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<sst xmlns="http://schemas.openxmlformats.org/spreadsheetml/2006/main" count="236" uniqueCount="118">
  <si>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</si>
  <si>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</si>
  <si>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</si>
  <si>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</si>
  <si>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</si>
  <si>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</si>
  <si>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</si>
  <si>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</si>
  <si>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</si>
  <si>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</si>
  <si>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</si>
  <si>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</si>
  <si>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</si>
  <si>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</si>
  <si>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</si>
  <si>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</si>
  <si>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</si>
  <si>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</si>
  <si>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</si>
  <si>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</si>
  <si>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</si>
  <si>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</si>
  <si>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</si>
  <si>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</si>
  <si>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</si>
  <si>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</si>
  <si>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</si>
  <si>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</si>
  <si>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</si>
  <si>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</si>
  <si>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</si>
  <si>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</si>
  <si>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</si>
  <si>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</si>
  <si>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</si>
  <si>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</si>
  <si>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</si>
  <si>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</si>
  <si>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</si>
  <si>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</si>
  <si>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</si>
  <si>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</si>
  <si>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</si>
  <si>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</si>
  <si>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</si>
  <si>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</si>
  <si>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</si>
  <si>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</si>
  <si>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</si>
  <si>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</si>
  <si>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</si>
  <si>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</si>
  <si>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</si>
  <si>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</si>
  <si>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</si>
  <si>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</si>
  <si>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</si>
  <si>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</si>
  <si>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</si>
  <si>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</si>
  <si>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</si>
  <si>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</si>
  <si>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</si>
  <si>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</si>
  <si>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</si>
  <si>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</si>
  <si>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</si>
  <si>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</si>
  <si>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</si>
  <si>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</si>
  <si>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</si>
  <si>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</si>
  <si>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</si>
  <si>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</si>
  <si>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</si>
  <si>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</si>
  <si>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</si>
  <si>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</si>
  <si>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</si>
  <si>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</si>
  <si>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</si>
  <si>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</si>
  <si>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</si>
  <si>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</si>
  <si>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</si>
  <si>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</si>
  <si>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</si>
  <si>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</si>
  <si>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</si>
  <si>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</si>
  <si>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</si>
  <si>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</si>
  <si>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</si>
  <si>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</si>
  <si>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</si>
  <si>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</si>
  <si>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</si>
  <si>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</si>
  <si>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</si>
  <si>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</si>
  <si>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</si>
  <si>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</si>
  <si>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</si>
  <si>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</si>
  <si>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</si>
  <si>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</si>
  <si>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</si>
  <si>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</si>
  <si>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</si>
  <si>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</si>
  <si>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</si>
  <si>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</si>
  <si>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</si>
  <si>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</si>
  <si>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</si>
  <si>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①有形固定資産減価償却率の類似団体平均値より高い水準の推移は続いており令和１１年の耐用年数に達する資産があるため、更なる老朽化が見込まれる。
ストックマネジメント計画により更新する際には、敷設と費用のバランス、また標準化を図っていく。</t>
    <rPh sb="1" eb="7">
      <t>ユウケイコテイシサン</t>
    </rPh>
    <rPh sb="7" eb="12">
      <t>ゲンカショウキャクリツ</t>
    </rPh>
    <rPh sb="13" eb="20">
      <t>ルイジダンタイヘイキンチ</t>
    </rPh>
    <rPh sb="22" eb="23">
      <t>タカ</t>
    </rPh>
    <rPh sb="24" eb="26">
      <t>スイジュン</t>
    </rPh>
    <rPh sb="27" eb="29">
      <t>スイイ</t>
    </rPh>
    <rPh sb="30" eb="31">
      <t>ツヅ</t>
    </rPh>
    <rPh sb="35" eb="37">
      <t>レイワ</t>
    </rPh>
    <rPh sb="39" eb="40">
      <t>ネン</t>
    </rPh>
    <rPh sb="41" eb="45">
      <t>タイヨウネンスウ</t>
    </rPh>
    <rPh sb="46" eb="47">
      <t>タッ</t>
    </rPh>
    <rPh sb="49" eb="51">
      <t>シサン</t>
    </rPh>
    <rPh sb="57" eb="58">
      <t>サラ</t>
    </rPh>
    <rPh sb="60" eb="63">
      <t>ロウキュウカ</t>
    </rPh>
    <rPh sb="64" eb="66">
      <t>ミコ</t>
    </rPh>
    <rPh sb="81" eb="83">
      <t>ケイカク</t>
    </rPh>
    <rPh sb="86" eb="88">
      <t>コウシン</t>
    </rPh>
    <rPh sb="90" eb="91">
      <t>サイ</t>
    </rPh>
    <rPh sb="94" eb="96">
      <t>フセツ</t>
    </rPh>
    <rPh sb="97" eb="99">
      <t>ヒヨウ</t>
    </rPh>
    <rPh sb="107" eb="110">
      <t>ヒョウジュンカ</t>
    </rPh>
    <rPh sb="111" eb="112">
      <t>ハカ</t>
    </rPh>
    <phoneticPr fontId="4"/>
  </si>
  <si>
    <t>経営面では、特に基準外繰入に依存している経費回収率の改善、類似団体平均を下回る水洗化率の改善を図ることが必要である。
不明水削減の取組や経常コストの見直しにより経費削減を図るとともに、人口の増加も見込まれないため料金水準の定期的な見直しを行う必要がある。また、接続率向上に向け、接続補助金制度を活用した更なる周知・啓発を強化する必要がある。
一方、施設整備に関しては土地利用状況や人口の変化を考慮し、今後より慎重に事業計画区域を設定する必要がある。公共サービスの安定的な供給を前提とした経営バランスを考慮し、計画的な新設・更新計画を立てる必要がある。</t>
    <rPh sb="92" eb="94">
      <t>ジンコウ</t>
    </rPh>
    <rPh sb="95" eb="97">
      <t>ゾウカ</t>
    </rPh>
    <rPh sb="98" eb="100">
      <t>ミコ</t>
    </rPh>
    <phoneticPr fontId="4"/>
  </si>
  <si>
    <t>本市特定環境保全公共下水道事業は平成29年度から公営企業会計に移行し経営を行っている。
①経常収支比率は100％を下回っており⑤経費回収率においては類似団体平均値を下回り、下水道使用料のみでは汚水処理費を賄うことができていない状況にある。令和4年度に料金改定を行ったが物価上昇に伴う費用の増加等、改善的な数値が反映されるに至っていない。安定した持続可能な経営を実現させるため経費削減に務めるとともに、計画的な料金改定を行う必要がある。
②累積欠損比率は平均値を上回っている。営業収益改善のため、接続率の向上による使用料収入の増加を図る必要がある。
③流動比率について、類似団体平均との比較では大きく下回っているが、数値は上昇傾向となっている。流動負債の内、大部分を占める建設改良費に充てる企業債の減少によるもので、今後、平準化も踏まえた長期的・計画的な償還を行っていく必要がある。
④企業債残高対事業規模比率について、企業債現在高は減少傾向であるが、今後必要な整備を行いつつ安定した事業運営に務める必要がある。
⑥汚水処理原価については類似団体平均と比べ上回っていることから、処理費用の削減を図ると同時に未接続世帯への更なる加入促進を図り有収水量の増加につなげる必要がある。
⑧水洗化率は、類似団体平均値より低い状況である。接続補助制度の周知・啓発活動により接続率の向上を図るとともに適切な施設整備を行い更なる水洗化率の向上に取り組む必要がある。</t>
    <rPh sb="0" eb="2">
      <t>ホンシ</t>
    </rPh>
    <rPh sb="16" eb="18">
      <t>ヘイセイ</t>
    </rPh>
    <rPh sb="20" eb="22">
      <t>ネンド</t>
    </rPh>
    <rPh sb="24" eb="30">
      <t>コウエイキギョウカイケイ</t>
    </rPh>
    <rPh sb="31" eb="33">
      <t>イコウ</t>
    </rPh>
    <rPh sb="34" eb="36">
      <t>ケイエイ</t>
    </rPh>
    <rPh sb="37" eb="38">
      <t>オコナ</t>
    </rPh>
    <rPh sb="45" eb="47">
      <t>ケイジョウ</t>
    </rPh>
    <rPh sb="47" eb="49">
      <t>シュウシ</t>
    </rPh>
    <rPh sb="49" eb="51">
      <t>ヒリツ</t>
    </rPh>
    <rPh sb="57" eb="59">
      <t>シタマワ</t>
    </rPh>
    <rPh sb="64" eb="69">
      <t>ケイヒカイシュウリツ</t>
    </rPh>
    <rPh sb="74" eb="78">
      <t>ルイジダンタイ</t>
    </rPh>
    <rPh sb="78" eb="81">
      <t>ヘイキンチ</t>
    </rPh>
    <rPh sb="82" eb="84">
      <t>シタマワ</t>
    </rPh>
    <rPh sb="86" eb="89">
      <t>ゲスイドウ</t>
    </rPh>
    <rPh sb="89" eb="92">
      <t>シヨウリョウ</t>
    </rPh>
    <rPh sb="96" eb="100">
      <t>オスイショリ</t>
    </rPh>
    <rPh sb="100" eb="101">
      <t>ヒ</t>
    </rPh>
    <rPh sb="102" eb="103">
      <t>マカナ</t>
    </rPh>
    <rPh sb="113" eb="115">
      <t>ジョウキョウ</t>
    </rPh>
    <rPh sb="219" eb="225">
      <t>ルイセキケッソンヒリツ</t>
    </rPh>
    <rPh sb="226" eb="229">
      <t>ヘイキンチ</t>
    </rPh>
    <rPh sb="230" eb="232">
      <t>ウワマワ</t>
    </rPh>
    <rPh sb="237" eb="241">
      <t>エイギョウシュウエキ</t>
    </rPh>
    <rPh sb="241" eb="243">
      <t>カイゼン</t>
    </rPh>
    <rPh sb="247" eb="250">
      <t>セツゾクリツ</t>
    </rPh>
    <rPh sb="251" eb="253">
      <t>コウジョウ</t>
    </rPh>
    <rPh sb="256" eb="259">
      <t>シヨウリョウ</t>
    </rPh>
    <rPh sb="259" eb="261">
      <t>シュウニュウ</t>
    </rPh>
    <rPh sb="262" eb="264">
      <t>ゾウカ</t>
    </rPh>
    <rPh sb="265" eb="266">
      <t>ハカ</t>
    </rPh>
    <rPh sb="267" eb="269">
      <t>ヒツヨウ</t>
    </rPh>
    <rPh sb="275" eb="279">
      <t>リュウドウヒリツ</t>
    </rPh>
    <rPh sb="307" eb="309">
      <t>スウチ</t>
    </rPh>
    <rPh sb="310" eb="312">
      <t>ジョウショウ</t>
    </rPh>
    <rPh sb="312" eb="314">
      <t>ケイコウ</t>
    </rPh>
    <rPh sb="321" eb="323">
      <t>リュウドウ</t>
    </rPh>
    <rPh sb="323" eb="325">
      <t>フサイ</t>
    </rPh>
    <rPh sb="326" eb="327">
      <t>ウチ</t>
    </rPh>
    <rPh sb="328" eb="331">
      <t>ダイブブン</t>
    </rPh>
    <rPh sb="332" eb="333">
      <t>シ</t>
    </rPh>
    <rPh sb="335" eb="340">
      <t>ケンセツカイリョウヒ</t>
    </rPh>
    <rPh sb="341" eb="342">
      <t>ア</t>
    </rPh>
    <rPh sb="344" eb="347">
      <t>キギョウサイ</t>
    </rPh>
    <rPh sb="348" eb="350">
      <t>ゲンショウ</t>
    </rPh>
    <rPh sb="357" eb="359">
      <t>コンゴ</t>
    </rPh>
    <rPh sb="409" eb="415">
      <t>キギョウサイゲンザイダカ</t>
    </rPh>
    <rPh sb="416" eb="418">
      <t>ゲンショウ</t>
    </rPh>
    <rPh sb="418" eb="420">
      <t>ケイコウ</t>
    </rPh>
    <rPh sb="425" eb="427">
      <t>コンゴ</t>
    </rPh>
    <rPh sb="427" eb="429">
      <t>ヒツヨウ</t>
    </rPh>
    <rPh sb="430" eb="432">
      <t>セイビ</t>
    </rPh>
    <rPh sb="433" eb="4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</si>
</sst>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47-4640-B7C1-ABE4E2B973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8A47-4640-B7C1-ABE4E2B973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54-4C28-BBD2-C8BFBFD197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6654-4C28-BBD2-C8BFBFD197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71.06</c:v>
                </c:pt>
                <c:pt idx="1">
                  <c:v>72.08</c:v>
                </c:pt>
                <c:pt idx="2">
                  <c:v>72.17</c:v>
                </c:pt>
                <c:pt idx="3">
                  <c:v>73.78</c:v>
                </c:pt>
                <c:pt idx="4">
                  <c:v>74.180000000000007</c:v>
                </c:pt>
              </c:numCache>
            </c:numRef>
          </c:val>
          <c:extLst>
            <c:ext xmlns:c16="http://schemas.microsoft.com/office/drawing/2014/chart" uri="{C3380CC4-5D6E-409C-BE32-E72D297353CC}">
              <c16:uniqueId val="{00000000-3C58-48E9-8A73-556C3FA1C4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3C58-48E9-8A73-556C3FA1C4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97.31</c:v>
                </c:pt>
                <c:pt idx="1">
                  <c:v>91.94</c:v>
                </c:pt>
                <c:pt idx="2">
                  <c:v>85.66</c:v>
                </c:pt>
                <c:pt idx="3">
                  <c:v>100.35</c:v>
                </c:pt>
                <c:pt idx="4">
                  <c:v>92.28</c:v>
                </c:pt>
              </c:numCache>
            </c:numRef>
          </c:val>
          <c:extLst>
            <c:ext xmlns:c16="http://schemas.microsoft.com/office/drawing/2014/chart" uri="{C3380CC4-5D6E-409C-BE32-E72D297353CC}">
              <c16:uniqueId val="{00000000-876C-4EF7-B419-3A02737C06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876C-4EF7-B419-3A02737C06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32.54</c:v>
                </c:pt>
                <c:pt idx="1">
                  <c:v>34.19</c:v>
                </c:pt>
                <c:pt idx="2">
                  <c:v>36.880000000000003</c:v>
                </c:pt>
                <c:pt idx="3">
                  <c:v>39.799999999999997</c:v>
                </c:pt>
                <c:pt idx="4">
                  <c:v>41.81</c:v>
                </c:pt>
              </c:numCache>
            </c:numRef>
          </c:val>
          <c:extLst>
            <c:ext xmlns:c16="http://schemas.microsoft.com/office/drawing/2014/chart" uri="{C3380CC4-5D6E-409C-BE32-E72D297353CC}">
              <c16:uniqueId val="{00000000-D849-4EA7-9B32-EF71603C01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D849-4EA7-9B32-EF71603C01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DF-4810-BA28-007D3E5607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8BDF-4810-BA28-007D3E5607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55.42</c:v>
                </c:pt>
                <c:pt idx="1">
                  <c:v>81.42</c:v>
                </c:pt>
                <c:pt idx="2">
                  <c:v>125.64</c:v>
                </c:pt>
                <c:pt idx="3">
                  <c:v>42.09</c:v>
                </c:pt>
                <c:pt idx="4">
                  <c:v>76.28</c:v>
                </c:pt>
              </c:numCache>
            </c:numRef>
          </c:val>
          <c:extLst>
            <c:ext xmlns:c16="http://schemas.microsoft.com/office/drawing/2014/chart" uri="{C3380CC4-5D6E-409C-BE32-E72D297353CC}">
              <c16:uniqueId val="{00000000-05A3-413E-B8DF-66CBF36B02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05A3-413E-B8DF-66CBF36B02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c:v>
                </c:pt>
                <c:pt idx="1">
                  <c:v>2.57</c:v>
                </c:pt>
                <c:pt idx="2">
                  <c:v>2.1</c:v>
                </c:pt>
                <c:pt idx="3">
                  <c:v>5.82</c:v>
                </c:pt>
                <c:pt idx="4">
                  <c:v>7.37</c:v>
                </c:pt>
              </c:numCache>
            </c:numRef>
          </c:val>
          <c:extLst>
            <c:ext xmlns:c16="http://schemas.microsoft.com/office/drawing/2014/chart" uri="{C3380CC4-5D6E-409C-BE32-E72D297353CC}">
              <c16:uniqueId val="{00000000-0E73-43BF-9415-1329C45CAE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0E73-43BF-9415-1329C45CAE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1696.21</c:v>
                </c:pt>
                <c:pt idx="1">
                  <c:v>1554.6</c:v>
                </c:pt>
                <c:pt idx="2">
                  <c:v>5355.29</c:v>
                </c:pt>
                <c:pt idx="3">
                  <c:v>4913.54</c:v>
                </c:pt>
                <c:pt idx="4">
                  <c:v>4156.08</c:v>
                </c:pt>
              </c:numCache>
            </c:numRef>
          </c:val>
          <c:extLst>
            <c:ext xmlns:c16="http://schemas.microsoft.com/office/drawing/2014/chart" uri="{C3380CC4-5D6E-409C-BE32-E72D297353CC}">
              <c16:uniqueId val="{00000000-3D0F-4AAA-95C4-1704E6CA2A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3D0F-4AAA-95C4-1704E6CA2A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44.34</c:v>
                </c:pt>
                <c:pt idx="1">
                  <c:v>68.17</c:v>
                </c:pt>
                <c:pt idx="2">
                  <c:v>74.91</c:v>
                </c:pt>
                <c:pt idx="3">
                  <c:v>50.44</c:v>
                </c:pt>
                <c:pt idx="4">
                  <c:v>65.59</c:v>
                </c:pt>
              </c:numCache>
            </c:numRef>
          </c:val>
          <c:extLst>
            <c:ext xmlns:c16="http://schemas.microsoft.com/office/drawing/2014/chart" uri="{C3380CC4-5D6E-409C-BE32-E72D297353CC}">
              <c16:uniqueId val="{00000000-85FF-42E3-801E-E3AA8DF40E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85FF-42E3-801E-E3AA8DF40E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309.64</c:v>
                </c:pt>
                <c:pt idx="1">
                  <c:v>213.59</c:v>
                </c:pt>
                <c:pt idx="2">
                  <c:v>177.36</c:v>
                </c:pt>
                <c:pt idx="3">
                  <c:v>265.18</c:v>
                </c:pt>
                <c:pt idx="4">
                  <c:v>224.47</c:v>
                </c:pt>
              </c:numCache>
            </c:numRef>
          </c:val>
          <c:extLst>
            <c:ext xmlns:c16="http://schemas.microsoft.com/office/drawing/2014/chart" uri="{C3380CC4-5D6E-409C-BE32-E72D297353CC}">
              <c16:uniqueId val="{00000000-0332-4229-8322-27C3AB4B95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0332-4229-8322-27C3AB4B95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CO17" sqref="CO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山梨市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33511</v>
      </c>
      <c r="AM8" s="42"/>
      <c r="AN8" s="42"/>
      <c r="AO8" s="42"/>
      <c r="AP8" s="42"/>
      <c r="AQ8" s="42"/>
      <c r="AR8" s="42"/>
      <c r="AS8" s="42"/>
      <c r="AT8" s="35">
        <f>データ!T6</f>
        <v>289.8</v>
      </c>
      <c r="AU8" s="35"/>
      <c r="AV8" s="35"/>
      <c r="AW8" s="35"/>
      <c r="AX8" s="35"/>
      <c r="AY8" s="35"/>
      <c r="AZ8" s="35"/>
      <c r="BA8" s="35"/>
      <c r="BB8" s="35">
        <f>データ!U6</f>
        <v>115.63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55.49</v>
      </c>
      <c r="J10" s="35"/>
      <c r="K10" s="35"/>
      <c r="L10" s="35"/>
      <c r="M10" s="35"/>
      <c r="N10" s="35"/>
      <c r="O10" s="35"/>
      <c r="P10" s="35">
        <f>データ!P6</f>
        <v>4.4800000000000004</v>
      </c>
      <c r="Q10" s="35"/>
      <c r="R10" s="35"/>
      <c r="S10" s="35"/>
      <c r="T10" s="35"/>
      <c r="U10" s="35"/>
      <c r="V10" s="35"/>
      <c r="W10" s="35">
        <f>データ!Q6</f>
        <v>99.92</v>
      </c>
      <c r="X10" s="35"/>
      <c r="Y10" s="35"/>
      <c r="Z10" s="35"/>
      <c r="AA10" s="35"/>
      <c r="AB10" s="35"/>
      <c r="AC10" s="35"/>
      <c r="AD10" s="42">
        <f>データ!R6</f>
        <v>2596</v>
      </c>
      <c r="AE10" s="42"/>
      <c r="AF10" s="42"/>
      <c r="AG10" s="42"/>
      <c r="AH10" s="42"/>
      <c r="AI10" s="42"/>
      <c r="AJ10" s="42"/>
      <c r="AK10" s="2"/>
      <c r="AL10" s="42">
        <f>データ!V6</f>
        <v>1495</v>
      </c>
      <c r="AM10" s="42"/>
      <c r="AN10" s="42"/>
      <c r="AO10" s="42"/>
      <c r="AP10" s="42"/>
      <c r="AQ10" s="42"/>
      <c r="AR10" s="42"/>
      <c r="AS10" s="42"/>
      <c r="AT10" s="35">
        <f>データ!W6</f>
        <v>1.21</v>
      </c>
      <c r="AU10" s="35"/>
      <c r="AV10" s="35"/>
      <c r="AW10" s="35"/>
      <c r="AX10" s="35"/>
      <c r="AY10" s="35"/>
      <c r="AZ10" s="35"/>
      <c r="BA10" s="35"/>
      <c r="BB10" s="35">
        <f>データ!X6</f>
        <v>1235.54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izwddOHK6ewLU3B395xGQPoBF7Rg5XT7NRxAW+j3Jm7Q+ZL6Iky3kPjVhdcOreZbpYTkr1K/bPMax3IntaSZQ==" saltValue="QkacdqGjglJMGHoGBh0r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192058</v>
      </c>
      <c r="D6" s="19">
        <f t="shared" si="3"/>
        <v>46</v>
      </c>
      <c r="E6" s="19">
        <f t="shared" si="3"/>
        <v>17</v>
      </c>
      <c r="F6" s="19">
        <f t="shared" si="3"/>
        <v>4</v>
      </c>
      <c r="G6" s="19">
        <f t="shared" si="3"/>
        <v>0</v>
      </c>
      <c r="H6" s="19" t="str">
        <f t="shared" si="3"/>
        <v>山梨県　山梨市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55.49</v>
      </c>
      <c r="P6" s="20">
        <f t="shared" si="3"/>
        <v>4.4800000000000004</v>
      </c>
      <c r="Q6" s="20">
        <f t="shared" si="3"/>
        <v>99.92</v>
      </c>
      <c r="R6" s="20">
        <f t="shared" si="3"/>
        <v>2596</v>
      </c>
      <c r="S6" s="20">
        <f t="shared" si="3"/>
        <v>33511</v>
      </c>
      <c r="T6" s="20">
        <f t="shared" si="3"/>
        <v>289.8</v>
      </c>
      <c r="U6" s="20">
        <f t="shared" si="3"/>
        <v>115.63</v>
      </c>
      <c r="V6" s="20">
        <f t="shared" si="3"/>
        <v>1495</v>
      </c>
      <c r="W6" s="20">
        <f t="shared" si="3"/>
        <v>1.21</v>
      </c>
      <c r="X6" s="20">
        <f t="shared" si="3"/>
        <v>1235.54</v>
      </c>
      <c r="Y6" s="21">
        <f>IF(Y7="",NA(),Y7)</f>
        <v>97.31</v>
      </c>
      <c r="Z6" s="21">
        <f t="shared" ref="Z6:AH6" si="4">IF(Z7="",NA(),Z7)</f>
        <v>91.94</v>
      </c>
      <c r="AA6" s="21">
        <f t="shared" si="4"/>
        <v>85.66</v>
      </c>
      <c r="AB6" s="21">
        <f t="shared" si="4"/>
        <v>100.35</v>
      </c>
      <c r="AC6" s="21">
        <f t="shared" si="4"/>
        <v>92.28</v>
      </c>
      <c r="AD6" s="21">
        <f t="shared" si="4"/>
        <v>101.72</v>
      </c>
      <c r="AE6" s="21">
        <f t="shared" si="4"/>
        <v>102.73</v>
      </c>
      <c r="AF6" s="21">
        <f t="shared" si="4"/>
        <v>105.78</v>
      </c>
      <c r="AG6" s="21">
        <f t="shared" si="4"/>
        <v>106.09</v>
      </c>
      <c r="AH6" s="21">
        <f t="shared" si="4"/>
        <v>101.98</v>
      </c>
      <c r="AI6" s="20" t="str">
        <f>IF(AI7="","",IF(AI7="-","【-】","【"&amp;SUBSTITUTE(TEXT(AI7,"#,##0.00"),"-","△")&amp;"】"))</f>
        <v>【104.54】</v>
      </c>
      <c r="AJ6" s="21">
        <f>IF(AJ7="",NA(),AJ7)</f>
        <v>55.42</v>
      </c>
      <c r="AK6" s="21">
        <f t="shared" ref="AK6:AS6" si="5">IF(AK7="",NA(),AK7)</f>
        <v>81.42</v>
      </c>
      <c r="AL6" s="21">
        <f t="shared" si="5"/>
        <v>125.64</v>
      </c>
      <c r="AM6" s="21">
        <f t="shared" si="5"/>
        <v>42.09</v>
      </c>
      <c r="AN6" s="21">
        <f t="shared" si="5"/>
        <v>76.28</v>
      </c>
      <c r="AO6" s="21">
        <f t="shared" si="5"/>
        <v>112.88</v>
      </c>
      <c r="AP6" s="21">
        <f t="shared" si="5"/>
        <v>94.97</v>
      </c>
      <c r="AQ6" s="21">
        <f t="shared" si="5"/>
        <v>63.96</v>
      </c>
      <c r="AR6" s="21">
        <f t="shared" si="5"/>
        <v>69.42</v>
      </c>
      <c r="AS6" s="21">
        <f t="shared" si="5"/>
        <v>52.27</v>
      </c>
      <c r="AT6" s="20" t="str">
        <f>IF(AT7="","",IF(AT7="-","【-】","【"&amp;SUBSTITUTE(TEXT(AT7,"#,##0.00"),"-","△")&amp;"】"))</f>
        <v>【65.93】</v>
      </c>
      <c r="AU6" s="21">
        <f>IF(AU7="",NA(),AU7)</f>
        <v>3</v>
      </c>
      <c r="AV6" s="21">
        <f t="shared" ref="AV6:BD6" si="6">IF(AV7="",NA(),AV7)</f>
        <v>2.57</v>
      </c>
      <c r="AW6" s="21">
        <f t="shared" si="6"/>
        <v>2.1</v>
      </c>
      <c r="AX6" s="21">
        <f t="shared" si="6"/>
        <v>5.82</v>
      </c>
      <c r="AY6" s="21">
        <f t="shared" si="6"/>
        <v>7.37</v>
      </c>
      <c r="AZ6" s="21">
        <f t="shared" si="6"/>
        <v>49.18</v>
      </c>
      <c r="BA6" s="21">
        <f t="shared" si="6"/>
        <v>47.72</v>
      </c>
      <c r="BB6" s="21">
        <f t="shared" si="6"/>
        <v>44.24</v>
      </c>
      <c r="BC6" s="21">
        <f t="shared" si="6"/>
        <v>43.07</v>
      </c>
      <c r="BD6" s="21">
        <f t="shared" si="6"/>
        <v>41.51</v>
      </c>
      <c r="BE6" s="20" t="str">
        <f>IF(BE7="","",IF(BE7="-","【-】","【"&amp;SUBSTITUTE(TEXT(BE7,"#,##0.00"),"-","△")&amp;"】"))</f>
        <v>【44.25】</v>
      </c>
      <c r="BF6" s="21">
        <f>IF(BF7="",NA(),BF7)</f>
        <v>1696.21</v>
      </c>
      <c r="BG6" s="21">
        <f t="shared" ref="BG6:BO6" si="7">IF(BG7="",NA(),BG7)</f>
        <v>1554.6</v>
      </c>
      <c r="BH6" s="21">
        <f t="shared" si="7"/>
        <v>5355.29</v>
      </c>
      <c r="BI6" s="21">
        <f t="shared" si="7"/>
        <v>4913.54</v>
      </c>
      <c r="BJ6" s="21">
        <f t="shared" si="7"/>
        <v>4156.08</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44.34</v>
      </c>
      <c r="BR6" s="21">
        <f t="shared" ref="BR6:BZ6" si="8">IF(BR7="",NA(),BR7)</f>
        <v>68.17</v>
      </c>
      <c r="BS6" s="21">
        <f t="shared" si="8"/>
        <v>74.91</v>
      </c>
      <c r="BT6" s="21">
        <f t="shared" si="8"/>
        <v>50.44</v>
      </c>
      <c r="BU6" s="21">
        <f t="shared" si="8"/>
        <v>65.59</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309.64</v>
      </c>
      <c r="CC6" s="21">
        <f t="shared" ref="CC6:CK6" si="9">IF(CC7="",NA(),CC7)</f>
        <v>213.59</v>
      </c>
      <c r="CD6" s="21">
        <f t="shared" si="9"/>
        <v>177.36</v>
      </c>
      <c r="CE6" s="21">
        <f t="shared" si="9"/>
        <v>265.18</v>
      </c>
      <c r="CF6" s="21">
        <f t="shared" si="9"/>
        <v>224.47</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71.06</v>
      </c>
      <c r="CY6" s="21">
        <f t="shared" ref="CY6:DG6" si="11">IF(CY7="",NA(),CY7)</f>
        <v>72.08</v>
      </c>
      <c r="CZ6" s="21">
        <f t="shared" si="11"/>
        <v>72.17</v>
      </c>
      <c r="DA6" s="21">
        <f t="shared" si="11"/>
        <v>73.78</v>
      </c>
      <c r="DB6" s="21">
        <f t="shared" si="11"/>
        <v>74.180000000000007</v>
      </c>
      <c r="DC6" s="21">
        <f t="shared" si="11"/>
        <v>83.32</v>
      </c>
      <c r="DD6" s="21">
        <f t="shared" si="11"/>
        <v>83.75</v>
      </c>
      <c r="DE6" s="21">
        <f t="shared" si="11"/>
        <v>84.19</v>
      </c>
      <c r="DF6" s="21">
        <f t="shared" si="11"/>
        <v>84.34</v>
      </c>
      <c r="DG6" s="21">
        <f t="shared" si="11"/>
        <v>88.37</v>
      </c>
      <c r="DH6" s="20" t="str">
        <f>IF(DH7="","",IF(DH7="-","【-】","【"&amp;SUBSTITUTE(TEXT(DH7,"#,##0.00"),"-","△")&amp;"】"))</f>
        <v>【85.67】</v>
      </c>
      <c r="DI6" s="21">
        <f>IF(DI7="",NA(),DI7)</f>
        <v>32.54</v>
      </c>
      <c r="DJ6" s="21">
        <f t="shared" ref="DJ6:DR6" si="12">IF(DJ7="",NA(),DJ7)</f>
        <v>34.19</v>
      </c>
      <c r="DK6" s="21">
        <f t="shared" si="12"/>
        <v>36.880000000000003</v>
      </c>
      <c r="DL6" s="21">
        <f t="shared" si="12"/>
        <v>39.799999999999997</v>
      </c>
      <c r="DM6" s="21">
        <f t="shared" si="12"/>
        <v>41.81</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15">
      <c r="A7" s="14"/>
      <c r="B7" s="23">
        <v>2022</v>
      </c>
      <c r="C7" s="23">
        <v>192058</v>
      </c>
      <c r="D7" s="23">
        <v>46</v>
      </c>
      <c r="E7" s="23">
        <v>17</v>
      </c>
      <c r="F7" s="23">
        <v>4</v>
      </c>
      <c r="G7" s="23">
        <v>0</v>
      </c>
      <c r="H7" s="23" t="s">
        <v>96</v>
      </c>
      <c r="I7" s="23" t="s">
        <v>97</v>
      </c>
      <c r="J7" s="23" t="s">
        <v>98</v>
      </c>
      <c r="K7" s="23" t="s">
        <v>99</v>
      </c>
      <c r="L7" s="23" t="s">
        <v>100</v>
      </c>
      <c r="M7" s="23" t="s">
        <v>101</v>
      </c>
      <c r="N7" s="24" t="s">
        <v>102</v>
      </c>
      <c r="O7" s="24">
        <v>55.49</v>
      </c>
      <c r="P7" s="24">
        <v>4.4800000000000004</v>
      </c>
      <c r="Q7" s="24">
        <v>99.92</v>
      </c>
      <c r="R7" s="24">
        <v>2596</v>
      </c>
      <c r="S7" s="24">
        <v>33511</v>
      </c>
      <c r="T7" s="24">
        <v>289.8</v>
      </c>
      <c r="U7" s="24">
        <v>115.63</v>
      </c>
      <c r="V7" s="24">
        <v>1495</v>
      </c>
      <c r="W7" s="24">
        <v>1.21</v>
      </c>
      <c r="X7" s="24">
        <v>1235.54</v>
      </c>
      <c r="Y7" s="24">
        <v>97.31</v>
      </c>
      <c r="Z7" s="24">
        <v>91.94</v>
      </c>
      <c r="AA7" s="24">
        <v>85.66</v>
      </c>
      <c r="AB7" s="24">
        <v>100.35</v>
      </c>
      <c r="AC7" s="24">
        <v>92.28</v>
      </c>
      <c r="AD7" s="24">
        <v>101.72</v>
      </c>
      <c r="AE7" s="24">
        <v>102.73</v>
      </c>
      <c r="AF7" s="24">
        <v>105.78</v>
      </c>
      <c r="AG7" s="24">
        <v>106.09</v>
      </c>
      <c r="AH7" s="24">
        <v>101.98</v>
      </c>
      <c r="AI7" s="24">
        <v>104.54</v>
      </c>
      <c r="AJ7" s="24">
        <v>55.42</v>
      </c>
      <c r="AK7" s="24">
        <v>81.42</v>
      </c>
      <c r="AL7" s="24">
        <v>125.64</v>
      </c>
      <c r="AM7" s="24">
        <v>42.09</v>
      </c>
      <c r="AN7" s="24">
        <v>76.28</v>
      </c>
      <c r="AO7" s="24">
        <v>112.88</v>
      </c>
      <c r="AP7" s="24">
        <v>94.97</v>
      </c>
      <c r="AQ7" s="24">
        <v>63.96</v>
      </c>
      <c r="AR7" s="24">
        <v>69.42</v>
      </c>
      <c r="AS7" s="24">
        <v>52.27</v>
      </c>
      <c r="AT7" s="24">
        <v>65.930000000000007</v>
      </c>
      <c r="AU7" s="24">
        <v>3</v>
      </c>
      <c r="AV7" s="24">
        <v>2.57</v>
      </c>
      <c r="AW7" s="24">
        <v>2.1</v>
      </c>
      <c r="AX7" s="24">
        <v>5.82</v>
      </c>
      <c r="AY7" s="24">
        <v>7.37</v>
      </c>
      <c r="AZ7" s="24">
        <v>49.18</v>
      </c>
      <c r="BA7" s="24">
        <v>47.72</v>
      </c>
      <c r="BB7" s="24">
        <v>44.24</v>
      </c>
      <c r="BC7" s="24">
        <v>43.07</v>
      </c>
      <c r="BD7" s="24">
        <v>41.51</v>
      </c>
      <c r="BE7" s="24">
        <v>44.25</v>
      </c>
      <c r="BF7" s="24">
        <v>1696.21</v>
      </c>
      <c r="BG7" s="24">
        <v>1554.6</v>
      </c>
      <c r="BH7" s="24">
        <v>5355.29</v>
      </c>
      <c r="BI7" s="24">
        <v>4913.54</v>
      </c>
      <c r="BJ7" s="24">
        <v>4156.08</v>
      </c>
      <c r="BK7" s="24">
        <v>1194.1500000000001</v>
      </c>
      <c r="BL7" s="24">
        <v>1206.79</v>
      </c>
      <c r="BM7" s="24">
        <v>1258.43</v>
      </c>
      <c r="BN7" s="24">
        <v>1163.75</v>
      </c>
      <c r="BO7" s="24">
        <v>1160.22</v>
      </c>
      <c r="BP7" s="24">
        <v>1182.1099999999999</v>
      </c>
      <c r="BQ7" s="24">
        <v>44.34</v>
      </c>
      <c r="BR7" s="24">
        <v>68.17</v>
      </c>
      <c r="BS7" s="24">
        <v>74.91</v>
      </c>
      <c r="BT7" s="24">
        <v>50.44</v>
      </c>
      <c r="BU7" s="24">
        <v>65.59</v>
      </c>
      <c r="BV7" s="24">
        <v>72.260000000000005</v>
      </c>
      <c r="BW7" s="24">
        <v>71.84</v>
      </c>
      <c r="BX7" s="24">
        <v>73.36</v>
      </c>
      <c r="BY7" s="24">
        <v>72.599999999999994</v>
      </c>
      <c r="BZ7" s="24">
        <v>81.81</v>
      </c>
      <c r="CA7" s="24">
        <v>73.78</v>
      </c>
      <c r="CB7" s="24">
        <v>309.64</v>
      </c>
      <c r="CC7" s="24">
        <v>213.59</v>
      </c>
      <c r="CD7" s="24">
        <v>177.36</v>
      </c>
      <c r="CE7" s="24">
        <v>265.18</v>
      </c>
      <c r="CF7" s="24">
        <v>224.47</v>
      </c>
      <c r="CG7" s="24">
        <v>230.02</v>
      </c>
      <c r="CH7" s="24">
        <v>228.47</v>
      </c>
      <c r="CI7" s="24">
        <v>224.88</v>
      </c>
      <c r="CJ7" s="24">
        <v>228.64</v>
      </c>
      <c r="CK7" s="24">
        <v>193.59</v>
      </c>
      <c r="CL7" s="24">
        <v>220.62</v>
      </c>
      <c r="CM7" s="24" t="s">
        <v>102</v>
      </c>
      <c r="CN7" s="24" t="s">
        <v>102</v>
      </c>
      <c r="CO7" s="24" t="s">
        <v>102</v>
      </c>
      <c r="CP7" s="24" t="s">
        <v>102</v>
      </c>
      <c r="CQ7" s="24" t="s">
        <v>102</v>
      </c>
      <c r="CR7" s="24">
        <v>42.56</v>
      </c>
      <c r="CS7" s="24">
        <v>42.47</v>
      </c>
      <c r="CT7" s="24">
        <v>42.4</v>
      </c>
      <c r="CU7" s="24">
        <v>42.28</v>
      </c>
      <c r="CV7" s="24">
        <v>45.3</v>
      </c>
      <c r="CW7" s="24">
        <v>42.22</v>
      </c>
      <c r="CX7" s="24">
        <v>71.06</v>
      </c>
      <c r="CY7" s="24">
        <v>72.08</v>
      </c>
      <c r="CZ7" s="24">
        <v>72.17</v>
      </c>
      <c r="DA7" s="24">
        <v>73.78</v>
      </c>
      <c r="DB7" s="24">
        <v>74.180000000000007</v>
      </c>
      <c r="DC7" s="24">
        <v>83.32</v>
      </c>
      <c r="DD7" s="24">
        <v>83.75</v>
      </c>
      <c r="DE7" s="24">
        <v>84.19</v>
      </c>
      <c r="DF7" s="24">
        <v>84.34</v>
      </c>
      <c r="DG7" s="24">
        <v>88.37</v>
      </c>
      <c r="DH7" s="24">
        <v>85.67</v>
      </c>
      <c r="DI7" s="24">
        <v>32.54</v>
      </c>
      <c r="DJ7" s="24">
        <v>34.19</v>
      </c>
      <c r="DK7" s="24">
        <v>36.880000000000003</v>
      </c>
      <c r="DL7" s="24">
        <v>39.799999999999997</v>
      </c>
      <c r="DM7" s="24">
        <v>41.81</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v>
      </c>
      <c r="EH7" s="24">
        <v>0</v>
      </c>
      <c r="EI7" s="24">
        <v>0</v>
      </c>
      <c r="EJ7" s="24">
        <v>0.13</v>
      </c>
      <c r="EK7" s="24">
        <v>0.36</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和也</cp:lastModifiedBy>
  <cp:lastPrinted>2024-02-21T00:34:25Z</cp:lastPrinted>
  <dcterms:created xsi:type="dcterms:W3CDTF">2023-12-12T00:55:36Z</dcterms:created>
  <dcterms:modified xsi:type="dcterms:W3CDTF">2024-02-29T07:54:44Z</dcterms:modified>
  <cp:category/>
</cp:coreProperties>
</file>