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sfile01\Busho$\上下水道課２\決算統計（上水・簡水）\R5経営比較分析表\"/>
    </mc:Choice>
  </mc:AlternateContent>
  <xr:revisionPtr revIDLastSave="0" documentId="8_{C01B7FBB-69C4-4A7F-8DB8-BC277E011CA5}" xr6:coauthVersionLast="47" xr6:coauthVersionMax="47" xr10:uidLastSave="{00000000-0000-0000-0000-000000000000}"/>
  <workbookProtection workbookAlgorithmName="SHA-512" workbookHashValue="hDmdTYeNhw6JG/crhMFkZhrqJZ68LtACE/O96Y6gBOUj+wtGuJEX+5JuSJHTIE23OEibYp6ZVjI1XN2lUhTLzQ==" workbookSaltValue="tsZBd2JNcSCO0mKKPhrNUQ=="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O6" i="5"/>
  <c r="I10" i="4" s="1"/>
  <c r="N6" i="5"/>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F85" i="4"/>
  <c r="BB10" i="4"/>
  <c r="AT10" i="4"/>
  <c r="AL10" i="4"/>
  <c r="W10" i="4"/>
  <c r="P10" i="4"/>
  <c r="B10" i="4"/>
  <c r="BB8" i="4"/>
  <c r="AT8" i="4"/>
  <c r="P8" i="4"/>
  <c r="B8" i="4"/>
  <c r="B6" i="4"/>
</calcChain>
</file>

<file path=xl/sharedStrings.xml><?xml version="1.0" encoding="utf-8"?>
<sst xmlns="http://schemas.openxmlformats.org/spreadsheetml/2006/main" count="272" uniqueCount="115">
  <si>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</si>
  <si>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</si>
  <si>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</si>
  <si>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</si>
  <si>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</si>
  <si>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</si>
  <si>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</si>
  <si>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</si>
  <si>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</si>
  <si>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</si>
  <si>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</si>
  <si>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</si>
  <si>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</si>
  <si>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</si>
  <si>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</si>
  <si>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</si>
  <si>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</si>
  <si>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</si>
  <si>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</si>
  <si>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</si>
  <si>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</si>
  <si>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</si>
  <si>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</si>
  <si>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</si>
  <si>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</si>
  <si>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</si>
  <si>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</si>
  <si>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</si>
  <si>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</si>
  <si>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</si>
  <si>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</si>
  <si>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</si>
  <si>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</si>
  <si>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</si>
  <si>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</si>
  <si>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</si>
  <si>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</si>
  <si>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</si>
  <si>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</si>
  <si>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</si>
  <si>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</si>
  <si>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</si>
  <si>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</si>
  <si>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</si>
  <si>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</si>
  <si>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</si>
  <si>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</si>
  <si>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</si>
  <si>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</si>
  <si>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</si>
  <si>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</si>
  <si>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</si>
  <si>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</si>
  <si>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</si>
  <si>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</si>
  <si>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</si>
  <si>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</si>
  <si>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</si>
  <si>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</si>
  <si>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</si>
  <si>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</si>
  <si>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</si>
  <si>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</si>
  <si>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</si>
  <si>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</si>
  <si>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</si>
  <si>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</si>
  <si>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</si>
  <si>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</si>
  <si>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</si>
  <si>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</si>
  <si>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</si>
  <si>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</si>
  <si>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</si>
  <si>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</si>
  <si>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</si>
  <si>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</si>
  <si>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</si>
  <si>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</si>
  <si>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</si>
  <si>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</si>
  <si>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</si>
  <si>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</si>
  <si>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</si>
  <si>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</si>
  <si>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</si>
  <si>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</si>
  <si>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</si>
  <si>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</si>
  <si>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</si>
  <si>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</si>
  <si>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</si>
  <si>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</si>
  <si>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山梨市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</si>
  <si>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</si>
  <si>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</si>
  <si>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</si>
  <si>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</si>
  <si>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</si>
  <si>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</si>
  <si>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</si>
  <si>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</si>
  <si>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</si>
  <si>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</si>
  <si>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</si>
  <si>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</si>
  <si>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</si>
  <si>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</si>
  <si>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</si>
  <si>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</si>
  <si>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</si>
  <si>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</si>
  <si>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有形固定資産原価償却率は類似団体として低い傾向にあるが、これは本事業の法適用化に伴い、償却累計額を0としたためである。
　管路経年化率は上昇傾向にある一方で管路更新率は低い水準となっており、管路の老朽化に対して更新が追い付いていないことがわかる。しかし、企業債残高対給水収益比率が高いことからも事業規模に対しての投資額は大きく、三富災害復旧事業との兼ね合いからも慎重な投資が求められる。</t>
    <rPh sb="1" eb="3">
      <t>ユウケイ</t>
    </rPh>
    <rPh sb="3" eb="7">
      <t>コテイシサン</t>
    </rPh>
    <rPh sb="7" eb="9">
      <t>ゲンカ</t>
    </rPh>
    <rPh sb="9" eb="12">
      <t>ショウキャクリツ</t>
    </rPh>
    <rPh sb="13" eb="17">
      <t>ルイジダンタイ</t>
    </rPh>
    <rPh sb="20" eb="21">
      <t>ヒク</t>
    </rPh>
    <rPh sb="22" eb="24">
      <t>ケイコウ</t>
    </rPh>
    <rPh sb="32" eb="35">
      <t>ホンジギョウ</t>
    </rPh>
    <rPh sb="36" eb="39">
      <t>ホウテキヨウ</t>
    </rPh>
    <rPh sb="39" eb="40">
      <t>カ</t>
    </rPh>
    <rPh sb="41" eb="42">
      <t>トモナ</t>
    </rPh>
    <rPh sb="99" eb="102">
      <t>ロウキュウカ</t>
    </rPh>
    <rPh sb="103" eb="104">
      <t>タイ</t>
    </rPh>
    <rPh sb="153" eb="154">
      <t>タイ</t>
    </rPh>
    <rPh sb="157" eb="160">
      <t>トウシガク</t>
    </rPh>
    <rPh sb="161" eb="162">
      <t>オオ</t>
    </rPh>
    <rPh sb="165" eb="167">
      <t>ミトミ</t>
    </rPh>
    <rPh sb="167" eb="169">
      <t>サイガイ</t>
    </rPh>
    <rPh sb="169" eb="171">
      <t>フッキュウ</t>
    </rPh>
    <rPh sb="171" eb="173">
      <t>ジギョウ</t>
    </rPh>
    <rPh sb="175" eb="176">
      <t>カ</t>
    </rPh>
    <rPh sb="177" eb="178">
      <t>ア</t>
    </rPh>
    <rPh sb="182" eb="184">
      <t>シンチョウ</t>
    </rPh>
    <rPh sb="185" eb="187">
      <t>トウシ</t>
    </rPh>
    <rPh sb="188" eb="189">
      <t>モト</t>
    </rPh>
    <phoneticPr fontId="4"/>
  </si>
  <si>
    <t>　繰入金への依存が強いことから、水需要に沿った適切な事業規模へのダウンサイジング等による経費節減が求められる反面、設備の老朽化や三富災害復旧事業による投資の増加が見込まれることから厳しい経営状況となっている。</t>
    <rPh sb="1" eb="4">
      <t>クリイレキン</t>
    </rPh>
    <rPh sb="6" eb="8">
      <t>イゾン</t>
    </rPh>
    <rPh sb="9" eb="10">
      <t>ツヨ</t>
    </rPh>
    <rPh sb="16" eb="17">
      <t>ミズ</t>
    </rPh>
    <rPh sb="17" eb="19">
      <t>ジュヨウ</t>
    </rPh>
    <rPh sb="20" eb="21">
      <t>ソ</t>
    </rPh>
    <rPh sb="23" eb="25">
      <t>テキセツ</t>
    </rPh>
    <rPh sb="26" eb="30">
      <t>ジギョウキボ</t>
    </rPh>
    <rPh sb="40" eb="41">
      <t>トウ</t>
    </rPh>
    <rPh sb="44" eb="46">
      <t>ケイヒ</t>
    </rPh>
    <rPh sb="46" eb="48">
      <t>セツゲン</t>
    </rPh>
    <rPh sb="49" eb="50">
      <t>モト</t>
    </rPh>
    <rPh sb="54" eb="56">
      <t>ハンメン</t>
    </rPh>
    <rPh sb="57" eb="59">
      <t>セツビ</t>
    </rPh>
    <rPh sb="60" eb="63">
      <t>ロウキュウカ</t>
    </rPh>
    <rPh sb="64" eb="66">
      <t>ミトミ</t>
    </rPh>
    <rPh sb="66" eb="68">
      <t>サイガイ</t>
    </rPh>
    <rPh sb="68" eb="72">
      <t>フッキュウジギョウ</t>
    </rPh>
    <rPh sb="75" eb="77">
      <t>トウシ</t>
    </rPh>
    <rPh sb="78" eb="80">
      <t>ゾウカ</t>
    </rPh>
    <rPh sb="81" eb="83">
      <t>ミコ</t>
    </rPh>
    <rPh sb="90" eb="91">
      <t>キビ</t>
    </rPh>
    <rPh sb="93" eb="95">
      <t>ケイエイ</t>
    </rPh>
    <rPh sb="95" eb="97">
      <t>ジョウキョウ</t>
    </rPh>
    <phoneticPr fontId="4"/>
  </si>
  <si>
    <t>　令和4年度決算において、経常収支比率は100%を下回り、累積欠損金比率が3.81%増加した。類似団体と比較すると本事業の累積欠損比率は低い水準となっているが、昨年から上昇傾向となっているため、適正な料金設定や効率的な運営によるコスト削減等による経営改善から経常収支比率及び累積欠損金の改善が必要である。
　流動比率は依然として低い水準にあり、100%に満たない箇所は繰入金等に依存しており、独自の支払能力を高める必要性がある。
　企業債残高対給水収益比率は依然として高い水準を維持しており、投資に対する給水収益が不足している。これは三富災害復旧事業による影響もあり今後も事業の進捗により増加の見込はあるが、それ以外では減少傾向にあるため、今後も適切な投資及び料金設定により改善に努めていく。
　料金回収率は物価高騰等の影響による給水原価の上昇から、減少傾向にある。施設利用率が人口減少の影響に伴い減少傾向にあり低い水準となっていることから、ダウンサイジング等による効率的な運営による経費節減を検討し、経営改善をしていく必要がある。
　有収率は減少傾向にあるため、適切な管路更新により改善に努める。</t>
    <rPh sb="1" eb="3">
      <t>レイワ</t>
    </rPh>
    <rPh sb="4" eb="6">
      <t>ネンド</t>
    </rPh>
    <rPh sb="6" eb="8">
      <t>ケッサン</t>
    </rPh>
    <rPh sb="13" eb="15">
      <t>ケイジョウ</t>
    </rPh>
    <rPh sb="15" eb="19">
      <t>シュウシヒリツ</t>
    </rPh>
    <rPh sb="25" eb="27">
      <t>シタマワ</t>
    </rPh>
    <rPh sb="29" eb="31">
      <t>ルイセキ</t>
    </rPh>
    <rPh sb="31" eb="36">
      <t>ケッソンキンヒリツ</t>
    </rPh>
    <rPh sb="42" eb="44">
      <t>ゾウカ</t>
    </rPh>
    <rPh sb="47" eb="51">
      <t>ルイジダンタイ</t>
    </rPh>
    <rPh sb="52" eb="54">
      <t>ヒカク</t>
    </rPh>
    <rPh sb="57" eb="60">
      <t>ホンジギョウ</t>
    </rPh>
    <rPh sb="61" eb="63">
      <t>ルイセキ</t>
    </rPh>
    <rPh sb="63" eb="67">
      <t>ケッソンヒリツ</t>
    </rPh>
    <rPh sb="68" eb="69">
      <t>ヒク</t>
    </rPh>
    <rPh sb="70" eb="72">
      <t>スイジュン</t>
    </rPh>
    <rPh sb="80" eb="82">
      <t>サクネン</t>
    </rPh>
    <rPh sb="84" eb="86">
      <t>ジョウショウ</t>
    </rPh>
    <rPh sb="86" eb="88">
      <t>ケイコウ</t>
    </rPh>
    <rPh sb="97" eb="99">
      <t>テキセイ</t>
    </rPh>
    <rPh sb="100" eb="102">
      <t>リョウキン</t>
    </rPh>
    <rPh sb="102" eb="104">
      <t>セッテイ</t>
    </rPh>
    <rPh sb="105" eb="108">
      <t>コウリツテキ</t>
    </rPh>
    <rPh sb="109" eb="111">
      <t>ウンエイ</t>
    </rPh>
    <rPh sb="117" eb="119">
      <t>サクゲン</t>
    </rPh>
    <rPh sb="119" eb="120">
      <t>トウ</t>
    </rPh>
    <rPh sb="123" eb="127">
      <t>ケイエイカイゼン</t>
    </rPh>
    <rPh sb="129" eb="131">
      <t>ケイジョウ</t>
    </rPh>
    <rPh sb="131" eb="135">
      <t>シュウシヒリツ</t>
    </rPh>
    <rPh sb="135" eb="136">
      <t>オヨ</t>
    </rPh>
    <rPh sb="137" eb="139">
      <t>ルイセキ</t>
    </rPh>
    <rPh sb="139" eb="142">
      <t>ケッソンキン</t>
    </rPh>
    <rPh sb="143" eb="145">
      <t>カイゼン</t>
    </rPh>
    <rPh sb="154" eb="158">
      <t>リュウドウヒリツ</t>
    </rPh>
    <rPh sb="159" eb="161">
      <t>イゼン</t>
    </rPh>
    <rPh sb="164" eb="165">
      <t>ヒク</t>
    </rPh>
    <rPh sb="166" eb="168">
      <t>スイジュン</t>
    </rPh>
    <rPh sb="177" eb="178">
      <t>ミ</t>
    </rPh>
    <rPh sb="181" eb="183">
      <t>カショ</t>
    </rPh>
    <rPh sb="184" eb="187">
      <t>クリイレキン</t>
    </rPh>
    <rPh sb="187" eb="188">
      <t>トウ</t>
    </rPh>
    <rPh sb="189" eb="191">
      <t>イゾン</t>
    </rPh>
    <rPh sb="196" eb="198">
      <t>ドクジ</t>
    </rPh>
    <rPh sb="199" eb="201">
      <t>シハライ</t>
    </rPh>
    <rPh sb="201" eb="203">
      <t>ノウリョク</t>
    </rPh>
    <rPh sb="204" eb="205">
      <t>タカ</t>
    </rPh>
    <rPh sb="207" eb="210">
      <t>ヒツヨウセイ</t>
    </rPh>
    <rPh sb="216" eb="221">
      <t>キギョウサイザンダカ</t>
    </rPh>
    <rPh sb="221" eb="222">
      <t>タイ</t>
    </rPh>
    <rPh sb="222" eb="224">
      <t>キュウスイ</t>
    </rPh>
    <rPh sb="224" eb="226">
      <t>シュウエキ</t>
    </rPh>
    <rPh sb="226" eb="228">
      <t>ヒリツ</t>
    </rPh>
    <rPh sb="229" eb="231">
      <t>イゼン</t>
    </rPh>
    <rPh sb="267" eb="269">
      <t>ミトミ</t>
    </rPh>
    <rPh sb="269" eb="271">
      <t>サイガイ</t>
    </rPh>
    <rPh sb="271" eb="273">
      <t>フッキュウ</t>
    </rPh>
    <rPh sb="273" eb="275">
      <t>ジギョウ</t>
    </rPh>
    <rPh sb="278" eb="280">
      <t>エイキョウ</t>
    </rPh>
    <rPh sb="283" eb="285">
      <t>コンゴ</t>
    </rPh>
    <rPh sb="286" eb="288">
      <t>ジギョウ</t>
    </rPh>
    <rPh sb="289" eb="291">
      <t>シンチョク</t>
    </rPh>
    <rPh sb="294" eb="296">
      <t>ゾウカ</t>
    </rPh>
    <rPh sb="297" eb="299">
      <t>ミコミ</t>
    </rPh>
    <rPh sb="306" eb="308">
      <t>イガイ</t>
    </rPh>
    <rPh sb="340" eb="341">
      <t>ツト</t>
    </rPh>
    <rPh sb="348" eb="350">
      <t>リョウキン</t>
    </rPh>
    <rPh sb="350" eb="353">
      <t>カイシュウリツ</t>
    </rPh>
    <rPh sb="354" eb="356">
      <t>ブッカ</t>
    </rPh>
    <rPh sb="356" eb="358">
      <t>コウトウ</t>
    </rPh>
    <rPh sb="358" eb="359">
      <t>トウ</t>
    </rPh>
    <rPh sb="360" eb="362">
      <t>エイキョウ</t>
    </rPh>
    <rPh sb="365" eb="369">
      <t>キュウスイゲンカ</t>
    </rPh>
    <rPh sb="370" eb="372">
      <t>ジョウショウ</t>
    </rPh>
    <rPh sb="375" eb="379">
      <t>ゲンショウケイコウ</t>
    </rPh>
    <rPh sb="383" eb="388">
      <t>シセツリヨウリツ</t>
    </rPh>
    <rPh sb="389" eb="393">
      <t>ジンコウゲンショウ</t>
    </rPh>
    <rPh sb="394" eb="396">
      <t>エイキョウ</t>
    </rPh>
    <rPh sb="397" eb="398">
      <t>トモナ</t>
    </rPh>
    <rPh sb="399" eb="403">
      <t>ゲンショウケイコウ</t>
    </rPh>
    <rPh sb="406" eb="407">
      <t>ヒク</t>
    </rPh>
    <rPh sb="408" eb="410">
      <t>スイジュン</t>
    </rPh>
    <rPh sb="429" eb="430">
      <t>トウ</t>
    </rPh>
    <rPh sb="433" eb="436">
      <t>コウリツテキ</t>
    </rPh>
    <rPh sb="437" eb="439">
      <t>ウンエイ</t>
    </rPh>
    <rPh sb="442" eb="444">
      <t>ケイヒ</t>
    </rPh>
    <rPh sb="444" eb="446">
      <t>セツゲン</t>
    </rPh>
    <rPh sb="447" eb="449">
      <t>ケントウ</t>
    </rPh>
    <rPh sb="451" eb="453">
      <t>ケイエイ</t>
    </rPh>
    <rPh sb="453" eb="455">
      <t>カイゼン</t>
    </rPh>
    <rPh sb="460" eb="462">
      <t>ヒツヨウ</t>
    </rPh>
    <rPh sb="468" eb="471">
      <t>ユウシュウリツ</t>
    </rPh>
    <rPh sb="472" eb="476">
      <t>ゲンショウケイコウ</t>
    </rPh>
    <rPh sb="482" eb="484">
      <t>テキセツ</t>
    </rPh>
    <rPh sb="485" eb="487">
      <t>カンロ</t>
    </rPh>
    <rPh sb="487" eb="489">
      <t>コウシン</t>
    </rPh>
    <rPh sb="492" eb="494">
      <t>カイゼン</t>
    </rPh>
    <rPh sb="495" eb="49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</si>
</sst>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
                  <c:v>0</c:v>
                </c:pt>
                <c:pt idx="3">
                  <c:v>0.04</c:v>
                </c:pt>
                <c:pt idx="4">
                  <c:v>0.02</c:v>
                </c:pt>
              </c:numCache>
            </c:numRef>
          </c:val>
          <c:extLst>
            <c:ext xmlns:c16="http://schemas.microsoft.com/office/drawing/2014/chart" uri="{C3380CC4-5D6E-409C-BE32-E72D297353CC}">
              <c16:uniqueId val="{00000000-A80C-4963-AA51-8C0BC7739CD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1.1499999999999999</c:v>
                </c:pt>
                <c:pt idx="3">
                  <c:v>0.28999999999999998</c:v>
                </c:pt>
                <c:pt idx="4">
                  <c:v>0.39</c:v>
                </c:pt>
              </c:numCache>
            </c:numRef>
          </c:val>
          <c:smooth val="0"/>
          <c:extLst>
            <c:ext xmlns:c16="http://schemas.microsoft.com/office/drawing/2014/chart" uri="{C3380CC4-5D6E-409C-BE32-E72D297353CC}">
              <c16:uniqueId val="{00000001-A80C-4963-AA51-8C0BC7739CD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37.31</c:v>
                </c:pt>
                <c:pt idx="3">
                  <c:v>36.92</c:v>
                </c:pt>
                <c:pt idx="4">
                  <c:v>36.28</c:v>
                </c:pt>
              </c:numCache>
            </c:numRef>
          </c:val>
          <c:extLst>
            <c:ext xmlns:c16="http://schemas.microsoft.com/office/drawing/2014/chart" uri="{C3380CC4-5D6E-409C-BE32-E72D297353CC}">
              <c16:uniqueId val="{00000000-5073-4803-AE34-4BC90478492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48.86</c:v>
                </c:pt>
                <c:pt idx="3">
                  <c:v>49</c:v>
                </c:pt>
                <c:pt idx="4">
                  <c:v>50.07</c:v>
                </c:pt>
              </c:numCache>
            </c:numRef>
          </c:val>
          <c:smooth val="0"/>
          <c:extLst>
            <c:ext xmlns:c16="http://schemas.microsoft.com/office/drawing/2014/chart" uri="{C3380CC4-5D6E-409C-BE32-E72D297353CC}">
              <c16:uniqueId val="{00000001-5073-4803-AE34-4BC90478492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80.5</c:v>
                </c:pt>
                <c:pt idx="3">
                  <c:v>78.599999999999994</c:v>
                </c:pt>
                <c:pt idx="4">
                  <c:v>78.5</c:v>
                </c:pt>
              </c:numCache>
            </c:numRef>
          </c:val>
          <c:extLst>
            <c:ext xmlns:c16="http://schemas.microsoft.com/office/drawing/2014/chart" uri="{C3380CC4-5D6E-409C-BE32-E72D297353CC}">
              <c16:uniqueId val="{00000000-DA98-476A-BDB1-597135C0781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76.48</c:v>
                </c:pt>
                <c:pt idx="3">
                  <c:v>75.64</c:v>
                </c:pt>
                <c:pt idx="4">
                  <c:v>75.7</c:v>
                </c:pt>
              </c:numCache>
            </c:numRef>
          </c:val>
          <c:smooth val="0"/>
          <c:extLst>
            <c:ext xmlns:c16="http://schemas.microsoft.com/office/drawing/2014/chart" uri="{C3380CC4-5D6E-409C-BE32-E72D297353CC}">
              <c16:uniqueId val="{00000001-DA98-476A-BDB1-597135C0781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100.58</c:v>
                </c:pt>
                <c:pt idx="3">
                  <c:v>100.08</c:v>
                </c:pt>
                <c:pt idx="4">
                  <c:v>99.23</c:v>
                </c:pt>
              </c:numCache>
            </c:numRef>
          </c:val>
          <c:extLst>
            <c:ext xmlns:c16="http://schemas.microsoft.com/office/drawing/2014/chart" uri="{C3380CC4-5D6E-409C-BE32-E72D297353CC}">
              <c16:uniqueId val="{00000000-F2D3-4483-9972-9263972ACF2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103.82</c:v>
                </c:pt>
                <c:pt idx="3">
                  <c:v>105.75</c:v>
                </c:pt>
                <c:pt idx="4">
                  <c:v>105.52</c:v>
                </c:pt>
              </c:numCache>
            </c:numRef>
          </c:val>
          <c:smooth val="0"/>
          <c:extLst>
            <c:ext xmlns:c16="http://schemas.microsoft.com/office/drawing/2014/chart" uri="{C3380CC4-5D6E-409C-BE32-E72D297353CC}">
              <c16:uniqueId val="{00000001-F2D3-4483-9972-9263972ACF2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3.85</c:v>
                </c:pt>
                <c:pt idx="3">
                  <c:v>7.48</c:v>
                </c:pt>
                <c:pt idx="4">
                  <c:v>11.12</c:v>
                </c:pt>
              </c:numCache>
            </c:numRef>
          </c:val>
          <c:extLst>
            <c:ext xmlns:c16="http://schemas.microsoft.com/office/drawing/2014/chart" uri="{C3380CC4-5D6E-409C-BE32-E72D297353CC}">
              <c16:uniqueId val="{00000000-3FA6-4824-958D-9EA0A777615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39.409999999999997</c:v>
                </c:pt>
                <c:pt idx="3">
                  <c:v>41.18</c:v>
                </c:pt>
                <c:pt idx="4">
                  <c:v>42.98</c:v>
                </c:pt>
              </c:numCache>
            </c:numRef>
          </c:val>
          <c:smooth val="0"/>
          <c:extLst>
            <c:ext xmlns:c16="http://schemas.microsoft.com/office/drawing/2014/chart" uri="{C3380CC4-5D6E-409C-BE32-E72D297353CC}">
              <c16:uniqueId val="{00000001-3FA6-4824-958D-9EA0A777615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9.07</c:v>
                </c:pt>
                <c:pt idx="3">
                  <c:v>10.92</c:v>
                </c:pt>
                <c:pt idx="4">
                  <c:v>22.5</c:v>
                </c:pt>
              </c:numCache>
            </c:numRef>
          </c:val>
          <c:extLst>
            <c:ext xmlns:c16="http://schemas.microsoft.com/office/drawing/2014/chart" uri="{C3380CC4-5D6E-409C-BE32-E72D297353CC}">
              <c16:uniqueId val="{00000000-AC0E-4D00-9AF3-5F18B1C1751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20.97</c:v>
                </c:pt>
                <c:pt idx="3">
                  <c:v>21.65</c:v>
                </c:pt>
                <c:pt idx="4">
                  <c:v>23.24</c:v>
                </c:pt>
              </c:numCache>
            </c:numRef>
          </c:val>
          <c:smooth val="0"/>
          <c:extLst>
            <c:ext xmlns:c16="http://schemas.microsoft.com/office/drawing/2014/chart" uri="{C3380CC4-5D6E-409C-BE32-E72D297353CC}">
              <c16:uniqueId val="{00000001-AC0E-4D00-9AF3-5F18B1C1751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1.36</c:v>
                </c:pt>
                <c:pt idx="3">
                  <c:v>1.1299999999999999</c:v>
                </c:pt>
                <c:pt idx="4">
                  <c:v>4.9400000000000004</c:v>
                </c:pt>
              </c:numCache>
            </c:numRef>
          </c:val>
          <c:extLst>
            <c:ext xmlns:c16="http://schemas.microsoft.com/office/drawing/2014/chart" uri="{C3380CC4-5D6E-409C-BE32-E72D297353CC}">
              <c16:uniqueId val="{00000000-F7DC-4E4D-8550-ACD0FFDC810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31.54</c:v>
                </c:pt>
                <c:pt idx="3">
                  <c:v>31.15</c:v>
                </c:pt>
                <c:pt idx="4">
                  <c:v>30.01</c:v>
                </c:pt>
              </c:numCache>
            </c:numRef>
          </c:val>
          <c:smooth val="0"/>
          <c:extLst>
            <c:ext xmlns:c16="http://schemas.microsoft.com/office/drawing/2014/chart" uri="{C3380CC4-5D6E-409C-BE32-E72D297353CC}">
              <c16:uniqueId val="{00000001-F7DC-4E4D-8550-ACD0FFDC810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10.5</c:v>
                </c:pt>
                <c:pt idx="3">
                  <c:v>9.76</c:v>
                </c:pt>
                <c:pt idx="4">
                  <c:v>13.25</c:v>
                </c:pt>
              </c:numCache>
            </c:numRef>
          </c:val>
          <c:extLst>
            <c:ext xmlns:c16="http://schemas.microsoft.com/office/drawing/2014/chart" uri="{C3380CC4-5D6E-409C-BE32-E72D297353CC}">
              <c16:uniqueId val="{00000000-C57F-4699-B9BD-A681A015E35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302.22000000000003</c:v>
                </c:pt>
                <c:pt idx="3">
                  <c:v>263.45</c:v>
                </c:pt>
                <c:pt idx="4">
                  <c:v>249.43</c:v>
                </c:pt>
              </c:numCache>
            </c:numRef>
          </c:val>
          <c:smooth val="0"/>
          <c:extLst>
            <c:ext xmlns:c16="http://schemas.microsoft.com/office/drawing/2014/chart" uri="{C3380CC4-5D6E-409C-BE32-E72D297353CC}">
              <c16:uniqueId val="{00000001-C57F-4699-B9BD-A681A015E35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3138.36</c:v>
                </c:pt>
                <c:pt idx="3">
                  <c:v>3059.44</c:v>
                </c:pt>
                <c:pt idx="4">
                  <c:v>2889.84</c:v>
                </c:pt>
              </c:numCache>
            </c:numRef>
          </c:val>
          <c:extLst>
            <c:ext xmlns:c16="http://schemas.microsoft.com/office/drawing/2014/chart" uri="{C3380CC4-5D6E-409C-BE32-E72D297353CC}">
              <c16:uniqueId val="{00000000-D3AC-45BA-972A-83014164566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970.36</c:v>
                </c:pt>
                <c:pt idx="3">
                  <c:v>940.22</c:v>
                </c:pt>
                <c:pt idx="4">
                  <c:v>922.05</c:v>
                </c:pt>
              </c:numCache>
            </c:numRef>
          </c:val>
          <c:smooth val="0"/>
          <c:extLst>
            <c:ext xmlns:c16="http://schemas.microsoft.com/office/drawing/2014/chart" uri="{C3380CC4-5D6E-409C-BE32-E72D297353CC}">
              <c16:uniqueId val="{00000001-D3AC-45BA-972A-83014164566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26.74</c:v>
                </c:pt>
                <c:pt idx="3">
                  <c:v>26.47</c:v>
                </c:pt>
                <c:pt idx="4">
                  <c:v>25.87</c:v>
                </c:pt>
              </c:numCache>
            </c:numRef>
          </c:val>
          <c:extLst>
            <c:ext xmlns:c16="http://schemas.microsoft.com/office/drawing/2014/chart" uri="{C3380CC4-5D6E-409C-BE32-E72D297353CC}">
              <c16:uniqueId val="{00000000-6678-46C8-9562-7E457970E47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64.52</c:v>
                </c:pt>
                <c:pt idx="3">
                  <c:v>66.8</c:v>
                </c:pt>
                <c:pt idx="4">
                  <c:v>64.39</c:v>
                </c:pt>
              </c:numCache>
            </c:numRef>
          </c:val>
          <c:smooth val="0"/>
          <c:extLst>
            <c:ext xmlns:c16="http://schemas.microsoft.com/office/drawing/2014/chart" uri="{C3380CC4-5D6E-409C-BE32-E72D297353CC}">
              <c16:uniqueId val="{00000001-6678-46C8-9562-7E457970E47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637.69000000000005</c:v>
                </c:pt>
                <c:pt idx="3">
                  <c:v>653.39</c:v>
                </c:pt>
                <c:pt idx="4">
                  <c:v>667.48</c:v>
                </c:pt>
              </c:numCache>
            </c:numRef>
          </c:val>
          <c:extLst>
            <c:ext xmlns:c16="http://schemas.microsoft.com/office/drawing/2014/chart" uri="{C3380CC4-5D6E-409C-BE32-E72D297353CC}">
              <c16:uniqueId val="{00000000-4E08-41C3-8422-204DFAA9D4B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270.68</c:v>
                </c:pt>
                <c:pt idx="3">
                  <c:v>268.88</c:v>
                </c:pt>
                <c:pt idx="4">
                  <c:v>258.89999999999998</c:v>
                </c:pt>
              </c:numCache>
            </c:numRef>
          </c:val>
          <c:smooth val="0"/>
          <c:extLst>
            <c:ext xmlns:c16="http://schemas.microsoft.com/office/drawing/2014/chart" uri="{C3380CC4-5D6E-409C-BE32-E72D297353CC}">
              <c16:uniqueId val="{00000001-4E08-41C3-8422-204DFAA9D4B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山梨県　山梨市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C3</v>
      </c>
      <c r="X8" s="44"/>
      <c r="Y8" s="44"/>
      <c r="Z8" s="44"/>
      <c r="AA8" s="44"/>
      <c r="AB8" s="44"/>
      <c r="AC8" s="44"/>
      <c r="AD8" s="44" t="str">
        <f>データ!$M$6</f>
        <v>非設置</v>
      </c>
      <c r="AE8" s="44"/>
      <c r="AF8" s="44"/>
      <c r="AG8" s="44"/>
      <c r="AH8" s="44"/>
      <c r="AI8" s="44"/>
      <c r="AJ8" s="44"/>
      <c r="AK8" s="2"/>
      <c r="AL8" s="45">
        <f>データ!$R$6</f>
        <v>33511</v>
      </c>
      <c r="AM8" s="45"/>
      <c r="AN8" s="45"/>
      <c r="AO8" s="45"/>
      <c r="AP8" s="45"/>
      <c r="AQ8" s="45"/>
      <c r="AR8" s="45"/>
      <c r="AS8" s="45"/>
      <c r="AT8" s="46">
        <f>データ!$S$6</f>
        <v>289.8</v>
      </c>
      <c r="AU8" s="47"/>
      <c r="AV8" s="47"/>
      <c r="AW8" s="47"/>
      <c r="AX8" s="47"/>
      <c r="AY8" s="47"/>
      <c r="AZ8" s="47"/>
      <c r="BA8" s="47"/>
      <c r="BB8" s="48">
        <f>データ!$T$6</f>
        <v>115.63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49.62</v>
      </c>
      <c r="J10" s="47"/>
      <c r="K10" s="47"/>
      <c r="L10" s="47"/>
      <c r="M10" s="47"/>
      <c r="N10" s="47"/>
      <c r="O10" s="81"/>
      <c r="P10" s="48">
        <f>データ!$P$6</f>
        <v>13.11</v>
      </c>
      <c r="Q10" s="48"/>
      <c r="R10" s="48"/>
      <c r="S10" s="48"/>
      <c r="T10" s="48"/>
      <c r="U10" s="48"/>
      <c r="V10" s="48"/>
      <c r="W10" s="45">
        <f>データ!$Q$6</f>
        <v>3003</v>
      </c>
      <c r="X10" s="45"/>
      <c r="Y10" s="45"/>
      <c r="Z10" s="45"/>
      <c r="AA10" s="45"/>
      <c r="AB10" s="45"/>
      <c r="AC10" s="45"/>
      <c r="AD10" s="2"/>
      <c r="AE10" s="2"/>
      <c r="AF10" s="2"/>
      <c r="AG10" s="2"/>
      <c r="AH10" s="2"/>
      <c r="AI10" s="2"/>
      <c r="AJ10" s="2"/>
      <c r="AK10" s="2"/>
      <c r="AL10" s="45">
        <f>データ!$U$6</f>
        <v>4374</v>
      </c>
      <c r="AM10" s="45"/>
      <c r="AN10" s="45"/>
      <c r="AO10" s="45"/>
      <c r="AP10" s="45"/>
      <c r="AQ10" s="45"/>
      <c r="AR10" s="45"/>
      <c r="AS10" s="45"/>
      <c r="AT10" s="46">
        <f>データ!$V$6</f>
        <v>11.33</v>
      </c>
      <c r="AU10" s="47"/>
      <c r="AV10" s="47"/>
      <c r="AW10" s="47"/>
      <c r="AX10" s="47"/>
      <c r="AY10" s="47"/>
      <c r="AZ10" s="47"/>
      <c r="BA10" s="47"/>
      <c r="BB10" s="48">
        <f>データ!$W$6</f>
        <v>386.05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dLsVHiUc98yXnlRACNvZkki2xYPOLTZhwK7VOQ8dYnQmdDHq2AWyPw/oQJw5luygL8E6qN6gqSaKx26pJ0zxRQ==" saltValue="aaatRchyMQsJ3yGW7dWka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192058</v>
      </c>
      <c r="D6" s="20">
        <f t="shared" si="3"/>
        <v>46</v>
      </c>
      <c r="E6" s="20">
        <f t="shared" si="3"/>
        <v>1</v>
      </c>
      <c r="F6" s="20">
        <f t="shared" si="3"/>
        <v>0</v>
      </c>
      <c r="G6" s="20">
        <f t="shared" si="3"/>
        <v>5</v>
      </c>
      <c r="H6" s="20" t="str">
        <f t="shared" si="3"/>
        <v>山梨県　山梨市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49.62</v>
      </c>
      <c r="P6" s="21">
        <f t="shared" si="3"/>
        <v>13.11</v>
      </c>
      <c r="Q6" s="21">
        <f t="shared" si="3"/>
        <v>3003</v>
      </c>
      <c r="R6" s="21">
        <f t="shared" si="3"/>
        <v>33511</v>
      </c>
      <c r="S6" s="21">
        <f t="shared" si="3"/>
        <v>289.8</v>
      </c>
      <c r="T6" s="21">
        <f t="shared" si="3"/>
        <v>115.63</v>
      </c>
      <c r="U6" s="21">
        <f t="shared" si="3"/>
        <v>4374</v>
      </c>
      <c r="V6" s="21">
        <f t="shared" si="3"/>
        <v>11.33</v>
      </c>
      <c r="W6" s="21">
        <f t="shared" si="3"/>
        <v>386.05</v>
      </c>
      <c r="X6" s="22" t="str">
        <f>IF(X7="",NA(),X7)</f>
        <v>-</v>
      </c>
      <c r="Y6" s="22" t="str">
        <f t="shared" ref="Y6:AG6" si="4">IF(Y7="",NA(),Y7)</f>
        <v>-</v>
      </c>
      <c r="Z6" s="22">
        <f t="shared" si="4"/>
        <v>100.58</v>
      </c>
      <c r="AA6" s="22">
        <f t="shared" si="4"/>
        <v>100.08</v>
      </c>
      <c r="AB6" s="22">
        <f t="shared" si="4"/>
        <v>99.23</v>
      </c>
      <c r="AC6" s="22" t="str">
        <f t="shared" si="4"/>
        <v>-</v>
      </c>
      <c r="AD6" s="22" t="str">
        <f t="shared" si="4"/>
        <v>-</v>
      </c>
      <c r="AE6" s="22">
        <f t="shared" si="4"/>
        <v>103.82</v>
      </c>
      <c r="AF6" s="22">
        <f t="shared" si="4"/>
        <v>105.75</v>
      </c>
      <c r="AG6" s="22">
        <f t="shared" si="4"/>
        <v>105.52</v>
      </c>
      <c r="AH6" s="21" t="str">
        <f>IF(AH7="","",IF(AH7="-","【-】","【"&amp;SUBSTITUTE(TEXT(AH7,"#,##0.00"),"-","△")&amp;"】"))</f>
        <v>【104.96】</v>
      </c>
      <c r="AI6" s="22" t="str">
        <f>IF(AI7="",NA(),AI7)</f>
        <v>-</v>
      </c>
      <c r="AJ6" s="22" t="str">
        <f t="shared" ref="AJ6:AR6" si="5">IF(AJ7="",NA(),AJ7)</f>
        <v>-</v>
      </c>
      <c r="AK6" s="22">
        <f t="shared" si="5"/>
        <v>1.36</v>
      </c>
      <c r="AL6" s="22">
        <f t="shared" si="5"/>
        <v>1.1299999999999999</v>
      </c>
      <c r="AM6" s="22">
        <f t="shared" si="5"/>
        <v>4.9400000000000004</v>
      </c>
      <c r="AN6" s="22" t="str">
        <f t="shared" si="5"/>
        <v>-</v>
      </c>
      <c r="AO6" s="22" t="str">
        <f t="shared" si="5"/>
        <v>-</v>
      </c>
      <c r="AP6" s="22">
        <f t="shared" si="5"/>
        <v>31.54</v>
      </c>
      <c r="AQ6" s="22">
        <f t="shared" si="5"/>
        <v>31.15</v>
      </c>
      <c r="AR6" s="22">
        <f t="shared" si="5"/>
        <v>30.01</v>
      </c>
      <c r="AS6" s="21" t="str">
        <f>IF(AS7="","",IF(AS7="-","【-】","【"&amp;SUBSTITUTE(TEXT(AS7,"#,##0.00"),"-","△")&amp;"】"))</f>
        <v>【30.67】</v>
      </c>
      <c r="AT6" s="22" t="str">
        <f>IF(AT7="",NA(),AT7)</f>
        <v>-</v>
      </c>
      <c r="AU6" s="22" t="str">
        <f t="shared" ref="AU6:BC6" si="6">IF(AU7="",NA(),AU7)</f>
        <v>-</v>
      </c>
      <c r="AV6" s="22">
        <f t="shared" si="6"/>
        <v>10.5</v>
      </c>
      <c r="AW6" s="22">
        <f t="shared" si="6"/>
        <v>9.76</v>
      </c>
      <c r="AX6" s="22">
        <f t="shared" si="6"/>
        <v>13.25</v>
      </c>
      <c r="AY6" s="22" t="str">
        <f t="shared" si="6"/>
        <v>-</v>
      </c>
      <c r="AZ6" s="22" t="str">
        <f t="shared" si="6"/>
        <v>-</v>
      </c>
      <c r="BA6" s="22">
        <f t="shared" si="6"/>
        <v>302.22000000000003</v>
      </c>
      <c r="BB6" s="22">
        <f t="shared" si="6"/>
        <v>263.45</v>
      </c>
      <c r="BC6" s="22">
        <f t="shared" si="6"/>
        <v>249.43</v>
      </c>
      <c r="BD6" s="21" t="str">
        <f>IF(BD7="","",IF(BD7="-","【-】","【"&amp;SUBSTITUTE(TEXT(BD7,"#,##0.00"),"-","△")&amp;"】"))</f>
        <v>【195.24】</v>
      </c>
      <c r="BE6" s="22" t="str">
        <f>IF(BE7="",NA(),BE7)</f>
        <v>-</v>
      </c>
      <c r="BF6" s="22" t="str">
        <f t="shared" ref="BF6:BN6" si="7">IF(BF7="",NA(),BF7)</f>
        <v>-</v>
      </c>
      <c r="BG6" s="22">
        <f t="shared" si="7"/>
        <v>3138.36</v>
      </c>
      <c r="BH6" s="22">
        <f t="shared" si="7"/>
        <v>3059.44</v>
      </c>
      <c r="BI6" s="22">
        <f t="shared" si="7"/>
        <v>2889.84</v>
      </c>
      <c r="BJ6" s="22" t="str">
        <f t="shared" si="7"/>
        <v>-</v>
      </c>
      <c r="BK6" s="22" t="str">
        <f t="shared" si="7"/>
        <v>-</v>
      </c>
      <c r="BL6" s="22">
        <f t="shared" si="7"/>
        <v>970.36</v>
      </c>
      <c r="BM6" s="22">
        <f t="shared" si="7"/>
        <v>940.22</v>
      </c>
      <c r="BN6" s="22">
        <f t="shared" si="7"/>
        <v>922.05</v>
      </c>
      <c r="BO6" s="21" t="str">
        <f>IF(BO7="","",IF(BO7="-","【-】","【"&amp;SUBSTITUTE(TEXT(BO7,"#,##0.00"),"-","△")&amp;"】"))</f>
        <v>【1,090.93】</v>
      </c>
      <c r="BP6" s="22" t="str">
        <f>IF(BP7="",NA(),BP7)</f>
        <v>-</v>
      </c>
      <c r="BQ6" s="22" t="str">
        <f t="shared" ref="BQ6:BY6" si="8">IF(BQ7="",NA(),BQ7)</f>
        <v>-</v>
      </c>
      <c r="BR6" s="22">
        <f t="shared" si="8"/>
        <v>26.74</v>
      </c>
      <c r="BS6" s="22">
        <f t="shared" si="8"/>
        <v>26.47</v>
      </c>
      <c r="BT6" s="22">
        <f t="shared" si="8"/>
        <v>25.87</v>
      </c>
      <c r="BU6" s="22" t="str">
        <f t="shared" si="8"/>
        <v>-</v>
      </c>
      <c r="BV6" s="22" t="str">
        <f t="shared" si="8"/>
        <v>-</v>
      </c>
      <c r="BW6" s="22">
        <f t="shared" si="8"/>
        <v>64.52</v>
      </c>
      <c r="BX6" s="22">
        <f t="shared" si="8"/>
        <v>66.8</v>
      </c>
      <c r="BY6" s="22">
        <f t="shared" si="8"/>
        <v>64.39</v>
      </c>
      <c r="BZ6" s="21" t="str">
        <f>IF(BZ7="","",IF(BZ7="-","【-】","【"&amp;SUBSTITUTE(TEXT(BZ7,"#,##0.00"),"-","△")&amp;"】"))</f>
        <v>【58.61】</v>
      </c>
      <c r="CA6" s="22" t="str">
        <f>IF(CA7="",NA(),CA7)</f>
        <v>-</v>
      </c>
      <c r="CB6" s="22" t="str">
        <f t="shared" ref="CB6:CJ6" si="9">IF(CB7="",NA(),CB7)</f>
        <v>-</v>
      </c>
      <c r="CC6" s="22">
        <f t="shared" si="9"/>
        <v>637.69000000000005</v>
      </c>
      <c r="CD6" s="22">
        <f t="shared" si="9"/>
        <v>653.39</v>
      </c>
      <c r="CE6" s="22">
        <f t="shared" si="9"/>
        <v>667.48</v>
      </c>
      <c r="CF6" s="22" t="str">
        <f t="shared" si="9"/>
        <v>-</v>
      </c>
      <c r="CG6" s="22" t="str">
        <f t="shared" si="9"/>
        <v>-</v>
      </c>
      <c r="CH6" s="22">
        <f t="shared" si="9"/>
        <v>270.68</v>
      </c>
      <c r="CI6" s="22">
        <f t="shared" si="9"/>
        <v>268.88</v>
      </c>
      <c r="CJ6" s="22">
        <f t="shared" si="9"/>
        <v>258.89999999999998</v>
      </c>
      <c r="CK6" s="21" t="str">
        <f>IF(CK7="","",IF(CK7="-","【-】","【"&amp;SUBSTITUTE(TEXT(CK7,"#,##0.00"),"-","△")&amp;"】"))</f>
        <v>【274.97】</v>
      </c>
      <c r="CL6" s="22" t="str">
        <f>IF(CL7="",NA(),CL7)</f>
        <v>-</v>
      </c>
      <c r="CM6" s="22" t="str">
        <f t="shared" ref="CM6:CU6" si="10">IF(CM7="",NA(),CM7)</f>
        <v>-</v>
      </c>
      <c r="CN6" s="22">
        <f t="shared" si="10"/>
        <v>37.31</v>
      </c>
      <c r="CO6" s="22">
        <f t="shared" si="10"/>
        <v>36.92</v>
      </c>
      <c r="CP6" s="22">
        <f t="shared" si="10"/>
        <v>36.28</v>
      </c>
      <c r="CQ6" s="22" t="str">
        <f t="shared" si="10"/>
        <v>-</v>
      </c>
      <c r="CR6" s="22" t="str">
        <f t="shared" si="10"/>
        <v>-</v>
      </c>
      <c r="CS6" s="22">
        <f t="shared" si="10"/>
        <v>48.86</v>
      </c>
      <c r="CT6" s="22">
        <f t="shared" si="10"/>
        <v>49</v>
      </c>
      <c r="CU6" s="22">
        <f t="shared" si="10"/>
        <v>50.07</v>
      </c>
      <c r="CV6" s="21" t="str">
        <f>IF(CV7="","",IF(CV7="-","【-】","【"&amp;SUBSTITUTE(TEXT(CV7,"#,##0.00"),"-","△")&amp;"】"))</f>
        <v>【52.36】</v>
      </c>
      <c r="CW6" s="22" t="str">
        <f>IF(CW7="",NA(),CW7)</f>
        <v>-</v>
      </c>
      <c r="CX6" s="22" t="str">
        <f t="shared" ref="CX6:DF6" si="11">IF(CX7="",NA(),CX7)</f>
        <v>-</v>
      </c>
      <c r="CY6" s="22">
        <f t="shared" si="11"/>
        <v>80.5</v>
      </c>
      <c r="CZ6" s="22">
        <f t="shared" si="11"/>
        <v>78.599999999999994</v>
      </c>
      <c r="DA6" s="22">
        <f t="shared" si="11"/>
        <v>78.5</v>
      </c>
      <c r="DB6" s="22" t="str">
        <f t="shared" si="11"/>
        <v>-</v>
      </c>
      <c r="DC6" s="22" t="str">
        <f t="shared" si="11"/>
        <v>-</v>
      </c>
      <c r="DD6" s="22">
        <f t="shared" si="11"/>
        <v>76.48</v>
      </c>
      <c r="DE6" s="22">
        <f t="shared" si="11"/>
        <v>75.64</v>
      </c>
      <c r="DF6" s="22">
        <f t="shared" si="11"/>
        <v>75.7</v>
      </c>
      <c r="DG6" s="21" t="str">
        <f>IF(DG7="","",IF(DG7="-","【-】","【"&amp;SUBSTITUTE(TEXT(DG7,"#,##0.00"),"-","△")&amp;"】"))</f>
        <v>【73.88】</v>
      </c>
      <c r="DH6" s="22" t="str">
        <f>IF(DH7="",NA(),DH7)</f>
        <v>-</v>
      </c>
      <c r="DI6" s="22" t="str">
        <f t="shared" ref="DI6:DQ6" si="12">IF(DI7="",NA(),DI7)</f>
        <v>-</v>
      </c>
      <c r="DJ6" s="22">
        <f t="shared" si="12"/>
        <v>3.85</v>
      </c>
      <c r="DK6" s="22">
        <f t="shared" si="12"/>
        <v>7.48</v>
      </c>
      <c r="DL6" s="22">
        <f t="shared" si="12"/>
        <v>11.12</v>
      </c>
      <c r="DM6" s="22" t="str">
        <f t="shared" si="12"/>
        <v>-</v>
      </c>
      <c r="DN6" s="22" t="str">
        <f t="shared" si="12"/>
        <v>-</v>
      </c>
      <c r="DO6" s="22">
        <f t="shared" si="12"/>
        <v>39.409999999999997</v>
      </c>
      <c r="DP6" s="22">
        <f t="shared" si="12"/>
        <v>41.18</v>
      </c>
      <c r="DQ6" s="22">
        <f t="shared" si="12"/>
        <v>42.98</v>
      </c>
      <c r="DR6" s="21" t="str">
        <f>IF(DR7="","",IF(DR7="-","【-】","【"&amp;SUBSTITUTE(TEXT(DR7,"#,##0.00"),"-","△")&amp;"】"))</f>
        <v>【39.30】</v>
      </c>
      <c r="DS6" s="22" t="str">
        <f>IF(DS7="",NA(),DS7)</f>
        <v>-</v>
      </c>
      <c r="DT6" s="22" t="str">
        <f t="shared" ref="DT6:EB6" si="13">IF(DT7="",NA(),DT7)</f>
        <v>-</v>
      </c>
      <c r="DU6" s="22">
        <f t="shared" si="13"/>
        <v>9.07</v>
      </c>
      <c r="DV6" s="22">
        <f t="shared" si="13"/>
        <v>10.92</v>
      </c>
      <c r="DW6" s="22">
        <f t="shared" si="13"/>
        <v>22.5</v>
      </c>
      <c r="DX6" s="22" t="str">
        <f t="shared" si="13"/>
        <v>-</v>
      </c>
      <c r="DY6" s="22" t="str">
        <f t="shared" si="13"/>
        <v>-</v>
      </c>
      <c r="DZ6" s="22">
        <f t="shared" si="13"/>
        <v>20.97</v>
      </c>
      <c r="EA6" s="22">
        <f t="shared" si="13"/>
        <v>21.65</v>
      </c>
      <c r="EB6" s="22">
        <f t="shared" si="13"/>
        <v>23.24</v>
      </c>
      <c r="EC6" s="21" t="str">
        <f>IF(EC7="","",IF(EC7="-","【-】","【"&amp;SUBSTITUTE(TEXT(EC7,"#,##0.00"),"-","△")&amp;"】"))</f>
        <v>【18.76】</v>
      </c>
      <c r="ED6" s="22" t="str">
        <f>IF(ED7="",NA(),ED7)</f>
        <v>-</v>
      </c>
      <c r="EE6" s="22" t="str">
        <f t="shared" ref="EE6:EM6" si="14">IF(EE7="",NA(),EE7)</f>
        <v>-</v>
      </c>
      <c r="EF6" s="21">
        <f t="shared" si="14"/>
        <v>0</v>
      </c>
      <c r="EG6" s="22">
        <f t="shared" si="14"/>
        <v>0.04</v>
      </c>
      <c r="EH6" s="22">
        <f t="shared" si="14"/>
        <v>0.02</v>
      </c>
      <c r="EI6" s="22" t="str">
        <f t="shared" si="14"/>
        <v>-</v>
      </c>
      <c r="EJ6" s="22" t="str">
        <f t="shared" si="14"/>
        <v>-</v>
      </c>
      <c r="EK6" s="22">
        <f t="shared" si="14"/>
        <v>1.1499999999999999</v>
      </c>
      <c r="EL6" s="22">
        <f t="shared" si="14"/>
        <v>0.28999999999999998</v>
      </c>
      <c r="EM6" s="22">
        <f t="shared" si="14"/>
        <v>0.39</v>
      </c>
      <c r="EN6" s="21" t="str">
        <f>IF(EN7="","",IF(EN7="-","【-】","【"&amp;SUBSTITUTE(TEXT(EN7,"#,##0.00"),"-","△")&amp;"】"))</f>
        <v>【0.65】</v>
      </c>
    </row>
    <row r="7" spans="1:144" s="23" customFormat="1" x14ac:dyDescent="0.2">
      <c r="A7" s="15"/>
      <c r="B7" s="24">
        <v>2022</v>
      </c>
      <c r="C7" s="24">
        <v>192058</v>
      </c>
      <c r="D7" s="24">
        <v>46</v>
      </c>
      <c r="E7" s="24">
        <v>1</v>
      </c>
      <c r="F7" s="24">
        <v>0</v>
      </c>
      <c r="G7" s="24">
        <v>5</v>
      </c>
      <c r="H7" s="24" t="s">
        <v>93</v>
      </c>
      <c r="I7" s="24" t="s">
        <v>94</v>
      </c>
      <c r="J7" s="24" t="s">
        <v>95</v>
      </c>
      <c r="K7" s="24" t="s">
        <v>96</v>
      </c>
      <c r="L7" s="24" t="s">
        <v>97</v>
      </c>
      <c r="M7" s="24" t="s">
        <v>98</v>
      </c>
      <c r="N7" s="25" t="s">
        <v>99</v>
      </c>
      <c r="O7" s="25">
        <v>49.62</v>
      </c>
      <c r="P7" s="25">
        <v>13.11</v>
      </c>
      <c r="Q7" s="25">
        <v>3003</v>
      </c>
      <c r="R7" s="25">
        <v>33511</v>
      </c>
      <c r="S7" s="25">
        <v>289.8</v>
      </c>
      <c r="T7" s="25">
        <v>115.63</v>
      </c>
      <c r="U7" s="25">
        <v>4374</v>
      </c>
      <c r="V7" s="25">
        <v>11.33</v>
      </c>
      <c r="W7" s="25">
        <v>386.05</v>
      </c>
      <c r="X7" s="25" t="s">
        <v>99</v>
      </c>
      <c r="Y7" s="25" t="s">
        <v>99</v>
      </c>
      <c r="Z7" s="25">
        <v>100.58</v>
      </c>
      <c r="AA7" s="25">
        <v>100.08</v>
      </c>
      <c r="AB7" s="25">
        <v>99.23</v>
      </c>
      <c r="AC7" s="25" t="s">
        <v>99</v>
      </c>
      <c r="AD7" s="25" t="s">
        <v>99</v>
      </c>
      <c r="AE7" s="25">
        <v>103.82</v>
      </c>
      <c r="AF7" s="25">
        <v>105.75</v>
      </c>
      <c r="AG7" s="25">
        <v>105.52</v>
      </c>
      <c r="AH7" s="25">
        <v>104.96</v>
      </c>
      <c r="AI7" s="25" t="s">
        <v>99</v>
      </c>
      <c r="AJ7" s="25" t="s">
        <v>99</v>
      </c>
      <c r="AK7" s="25">
        <v>1.36</v>
      </c>
      <c r="AL7" s="25">
        <v>1.1299999999999999</v>
      </c>
      <c r="AM7" s="25">
        <v>4.9400000000000004</v>
      </c>
      <c r="AN7" s="25" t="s">
        <v>99</v>
      </c>
      <c r="AO7" s="25" t="s">
        <v>99</v>
      </c>
      <c r="AP7" s="25">
        <v>31.54</v>
      </c>
      <c r="AQ7" s="25">
        <v>31.15</v>
      </c>
      <c r="AR7" s="25">
        <v>30.01</v>
      </c>
      <c r="AS7" s="25">
        <v>30.67</v>
      </c>
      <c r="AT7" s="25" t="s">
        <v>99</v>
      </c>
      <c r="AU7" s="25" t="s">
        <v>99</v>
      </c>
      <c r="AV7" s="25">
        <v>10.5</v>
      </c>
      <c r="AW7" s="25">
        <v>9.76</v>
      </c>
      <c r="AX7" s="25">
        <v>13.25</v>
      </c>
      <c r="AY7" s="25" t="s">
        <v>99</v>
      </c>
      <c r="AZ7" s="25" t="s">
        <v>99</v>
      </c>
      <c r="BA7" s="25">
        <v>302.22000000000003</v>
      </c>
      <c r="BB7" s="25">
        <v>263.45</v>
      </c>
      <c r="BC7" s="25">
        <v>249.43</v>
      </c>
      <c r="BD7" s="25">
        <v>195.24</v>
      </c>
      <c r="BE7" s="25" t="s">
        <v>99</v>
      </c>
      <c r="BF7" s="25" t="s">
        <v>99</v>
      </c>
      <c r="BG7" s="25">
        <v>3138.36</v>
      </c>
      <c r="BH7" s="25">
        <v>3059.44</v>
      </c>
      <c r="BI7" s="25">
        <v>2889.84</v>
      </c>
      <c r="BJ7" s="25" t="s">
        <v>99</v>
      </c>
      <c r="BK7" s="25" t="s">
        <v>99</v>
      </c>
      <c r="BL7" s="25">
        <v>970.36</v>
      </c>
      <c r="BM7" s="25">
        <v>940.22</v>
      </c>
      <c r="BN7" s="25">
        <v>922.05</v>
      </c>
      <c r="BO7" s="25">
        <v>1090.93</v>
      </c>
      <c r="BP7" s="25" t="s">
        <v>99</v>
      </c>
      <c r="BQ7" s="25" t="s">
        <v>99</v>
      </c>
      <c r="BR7" s="25">
        <v>26.74</v>
      </c>
      <c r="BS7" s="25">
        <v>26.47</v>
      </c>
      <c r="BT7" s="25">
        <v>25.87</v>
      </c>
      <c r="BU7" s="25" t="s">
        <v>99</v>
      </c>
      <c r="BV7" s="25" t="s">
        <v>99</v>
      </c>
      <c r="BW7" s="25">
        <v>64.52</v>
      </c>
      <c r="BX7" s="25">
        <v>66.8</v>
      </c>
      <c r="BY7" s="25">
        <v>64.39</v>
      </c>
      <c r="BZ7" s="25">
        <v>58.61</v>
      </c>
      <c r="CA7" s="25" t="s">
        <v>99</v>
      </c>
      <c r="CB7" s="25" t="s">
        <v>99</v>
      </c>
      <c r="CC7" s="25">
        <v>637.69000000000005</v>
      </c>
      <c r="CD7" s="25">
        <v>653.39</v>
      </c>
      <c r="CE7" s="25">
        <v>667.48</v>
      </c>
      <c r="CF7" s="25" t="s">
        <v>99</v>
      </c>
      <c r="CG7" s="25" t="s">
        <v>99</v>
      </c>
      <c r="CH7" s="25">
        <v>270.68</v>
      </c>
      <c r="CI7" s="25">
        <v>268.88</v>
      </c>
      <c r="CJ7" s="25">
        <v>258.89999999999998</v>
      </c>
      <c r="CK7" s="25">
        <v>274.97000000000003</v>
      </c>
      <c r="CL7" s="25" t="s">
        <v>99</v>
      </c>
      <c r="CM7" s="25" t="s">
        <v>99</v>
      </c>
      <c r="CN7" s="25">
        <v>37.31</v>
      </c>
      <c r="CO7" s="25">
        <v>36.92</v>
      </c>
      <c r="CP7" s="25">
        <v>36.28</v>
      </c>
      <c r="CQ7" s="25" t="s">
        <v>99</v>
      </c>
      <c r="CR7" s="25" t="s">
        <v>99</v>
      </c>
      <c r="CS7" s="25">
        <v>48.86</v>
      </c>
      <c r="CT7" s="25">
        <v>49</v>
      </c>
      <c r="CU7" s="25">
        <v>50.07</v>
      </c>
      <c r="CV7" s="25">
        <v>52.36</v>
      </c>
      <c r="CW7" s="25" t="s">
        <v>99</v>
      </c>
      <c r="CX7" s="25" t="s">
        <v>99</v>
      </c>
      <c r="CY7" s="25">
        <v>80.5</v>
      </c>
      <c r="CZ7" s="25">
        <v>78.599999999999994</v>
      </c>
      <c r="DA7" s="25">
        <v>78.5</v>
      </c>
      <c r="DB7" s="25" t="s">
        <v>99</v>
      </c>
      <c r="DC7" s="25" t="s">
        <v>99</v>
      </c>
      <c r="DD7" s="25">
        <v>76.48</v>
      </c>
      <c r="DE7" s="25">
        <v>75.64</v>
      </c>
      <c r="DF7" s="25">
        <v>75.7</v>
      </c>
      <c r="DG7" s="25">
        <v>73.88</v>
      </c>
      <c r="DH7" s="25" t="s">
        <v>99</v>
      </c>
      <c r="DI7" s="25" t="s">
        <v>99</v>
      </c>
      <c r="DJ7" s="25">
        <v>3.85</v>
      </c>
      <c r="DK7" s="25">
        <v>7.48</v>
      </c>
      <c r="DL7" s="25">
        <v>11.12</v>
      </c>
      <c r="DM7" s="25" t="s">
        <v>99</v>
      </c>
      <c r="DN7" s="25" t="s">
        <v>99</v>
      </c>
      <c r="DO7" s="25">
        <v>39.409999999999997</v>
      </c>
      <c r="DP7" s="25">
        <v>41.18</v>
      </c>
      <c r="DQ7" s="25">
        <v>42.98</v>
      </c>
      <c r="DR7" s="25">
        <v>39.299999999999997</v>
      </c>
      <c r="DS7" s="25" t="s">
        <v>99</v>
      </c>
      <c r="DT7" s="25" t="s">
        <v>99</v>
      </c>
      <c r="DU7" s="25">
        <v>9.07</v>
      </c>
      <c r="DV7" s="25">
        <v>10.92</v>
      </c>
      <c r="DW7" s="25">
        <v>22.5</v>
      </c>
      <c r="DX7" s="25" t="s">
        <v>99</v>
      </c>
      <c r="DY7" s="25" t="s">
        <v>99</v>
      </c>
      <c r="DZ7" s="25">
        <v>20.97</v>
      </c>
      <c r="EA7" s="25">
        <v>21.65</v>
      </c>
      <c r="EB7" s="25">
        <v>23.24</v>
      </c>
      <c r="EC7" s="25">
        <v>18.760000000000002</v>
      </c>
      <c r="ED7" s="25" t="s">
        <v>99</v>
      </c>
      <c r="EE7" s="25" t="s">
        <v>99</v>
      </c>
      <c r="EF7" s="25">
        <v>0</v>
      </c>
      <c r="EG7" s="25">
        <v>0.04</v>
      </c>
      <c r="EH7" s="25">
        <v>0.02</v>
      </c>
      <c r="EI7" s="25" t="s">
        <v>99</v>
      </c>
      <c r="EJ7" s="25" t="s">
        <v>99</v>
      </c>
      <c r="EK7" s="25">
        <v>1.1499999999999999</v>
      </c>
      <c r="EL7" s="25">
        <v>0.28999999999999998</v>
      </c>
      <c r="EM7" s="25">
        <v>0.39</v>
      </c>
      <c r="EN7" s="25">
        <v>0.65</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水口 雅也</cp:lastModifiedBy>
  <cp:lastPrinted>2024-01-19T02:53:53Z</cp:lastPrinted>
  <dcterms:created xsi:type="dcterms:W3CDTF">2023-12-05T00:53:34Z</dcterms:created>
  <dcterms:modified xsi:type="dcterms:W3CDTF">2024-02-19T05:34:44Z</dcterms:modified>
  <cp:category/>
</cp:coreProperties>
</file>