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sfile01\Busho$\上下水道課２\決算統計（上水・簡水）\R5経営比較分析表\"/>
    </mc:Choice>
  </mc:AlternateContent>
  <xr:revisionPtr revIDLastSave="0" documentId="8_{C2371878-3636-454E-A861-948A04F24FD7}" xr6:coauthVersionLast="47" xr6:coauthVersionMax="47" xr10:uidLastSave="{00000000-0000-0000-0000-000000000000}"/>
  <workbookProtection workbookAlgorithmName="SHA-512" workbookHashValue="QVd5amOo2Mf5Bm093K7goDjL8xUbp9r/9dX13o/gIjvF9+6+iOw1j1X+apshcKNRzKOlcoSeOl2/QSp+eFbFdg==" workbookSaltValue="D/OZBWR9UzIJgzpphYlO+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B10" i="4"/>
  <c r="BB8" i="4"/>
  <c r="AT8" i="4"/>
  <c r="AL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<sst xmlns="http://schemas.openxmlformats.org/spreadsheetml/2006/main" count="228" uniqueCount="114">
  <si>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</si>
  <si>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</si>
  <si>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</si>
  <si>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</si>
  <si>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</si>
  <si>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</si>
  <si>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</si>
  <si>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</si>
  <si>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</si>
  <si>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</si>
  <si>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</si>
  <si>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</si>
  <si>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</si>
  <si>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</si>
  <si>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</si>
  <si>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</si>
  <si>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</si>
  <si>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</si>
  <si>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</si>
  <si>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</si>
  <si>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</si>
  <si>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</si>
  <si>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</si>
  <si>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</si>
  <si>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</si>
  <si>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</si>
  <si>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</si>
  <si>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</si>
  <si>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</si>
  <si>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</si>
  <si>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</si>
  <si>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</si>
  <si>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</si>
  <si>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</si>
  <si>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</si>
  <si>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</si>
  <si>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</si>
  <si>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</si>
  <si>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</si>
  <si>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</si>
  <si>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</si>
  <si>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</si>
  <si>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</si>
  <si>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</si>
  <si>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</si>
  <si>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</si>
  <si>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</si>
  <si>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</si>
  <si>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</si>
  <si>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</si>
  <si>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</si>
  <si>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</si>
  <si>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</si>
  <si>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</si>
  <si>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</si>
  <si>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</si>
  <si>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</si>
  <si>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</si>
  <si>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</si>
  <si>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</si>
  <si>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</si>
  <si>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</si>
  <si>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</si>
  <si>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</si>
  <si>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</si>
  <si>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</si>
  <si>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</si>
  <si>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</si>
  <si>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</si>
  <si>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</si>
  <si>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</si>
  <si>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</si>
  <si>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</si>
  <si>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</si>
  <si>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</si>
  <si>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</si>
  <si>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</si>
  <si>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</si>
  <si>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</si>
  <si>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</si>
  <si>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</si>
  <si>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</si>
  <si>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</si>
  <si>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</si>
  <si>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</si>
  <si>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</si>
  <si>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</si>
  <si>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</si>
  <si>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</si>
  <si>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</si>
  <si>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</si>
  <si>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</si>
  <si>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</si>
  <si>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</si>
  <si>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</si>
  <si>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</si>
  <si>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</si>
  <si>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</si>
  <si>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</si>
  <si>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</si>
  <si>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</si>
  <si>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</si>
  <si>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</si>
  <si>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</si>
  <si>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</si>
  <si>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</si>
  <si>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</si>
  <si>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</si>
  <si>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</si>
  <si>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</si>
  <si>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</si>
  <si>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有形固定資産減価償却率は、平均値と比較し4.06%低い値であるが、管理経年化率は、24.41%と類似団体と比較しても高く、管路の老朽が進んでいることがわかる。
　管路の更新率は類似団体と比較し、0.4%上回っているが、管路経年化率から今後の更新需要の増大が見込まれる。</t>
    <rPh sb="1" eb="9">
      <t>ユウケイコテイシサンゲンカ</t>
    </rPh>
    <rPh sb="9" eb="12">
      <t>ショウキャクリツ</t>
    </rPh>
    <rPh sb="14" eb="17">
      <t>ヘイキンチ</t>
    </rPh>
    <rPh sb="18" eb="20">
      <t>ヒカク</t>
    </rPh>
    <rPh sb="26" eb="27">
      <t>ヒク</t>
    </rPh>
    <rPh sb="28" eb="29">
      <t>アタイ</t>
    </rPh>
    <rPh sb="34" eb="40">
      <t>カンリケイネンカリツ</t>
    </rPh>
    <rPh sb="49" eb="53">
      <t>ルイジダンタイ</t>
    </rPh>
    <rPh sb="54" eb="56">
      <t>ヒカク</t>
    </rPh>
    <rPh sb="59" eb="60">
      <t>タカ</t>
    </rPh>
    <rPh sb="62" eb="64">
      <t>カンロ</t>
    </rPh>
    <rPh sb="65" eb="67">
      <t>ロウキュウ</t>
    </rPh>
    <rPh sb="68" eb="69">
      <t>スス</t>
    </rPh>
    <rPh sb="82" eb="84">
      <t>カンロ</t>
    </rPh>
    <rPh sb="85" eb="88">
      <t>コウシンリツ</t>
    </rPh>
    <rPh sb="89" eb="93">
      <t>ルイジダンタイ</t>
    </rPh>
    <rPh sb="94" eb="96">
      <t>ヒカク</t>
    </rPh>
    <rPh sb="102" eb="104">
      <t>ウワマワ</t>
    </rPh>
    <rPh sb="110" eb="116">
      <t>カンロケイネンカリツ</t>
    </rPh>
    <rPh sb="118" eb="120">
      <t>コンゴ</t>
    </rPh>
    <rPh sb="121" eb="125">
      <t>コウシンジュヨウ</t>
    </rPh>
    <rPh sb="126" eb="128">
      <t>ゾウダイ</t>
    </rPh>
    <rPh sb="129" eb="131">
      <t>ミコ</t>
    </rPh>
    <phoneticPr fontId="4"/>
  </si>
  <si>
    <t>　流動比率から直ちに資金不足に陥ることはないと考えられるが、経常収支比率は100%を下回る状況が続いている。今後の給水収益減少の予測から事業規模の縮小や適正な料金への改定について検討を行う必要がある。
　施設の老朽化状況や災害等に備えた施設の耐震化など、更新需要が増大することが予測されるが、施設利用率等から適正な施設規模を検討したうえで効率的な更新を行っていく必要がある。</t>
    <rPh sb="1" eb="5">
      <t>リュウドウヒリツ</t>
    </rPh>
    <rPh sb="7" eb="8">
      <t>タダ</t>
    </rPh>
    <rPh sb="10" eb="14">
      <t>シキンブソク</t>
    </rPh>
    <rPh sb="15" eb="16">
      <t>オチイ</t>
    </rPh>
    <rPh sb="23" eb="24">
      <t>カンガ</t>
    </rPh>
    <rPh sb="30" eb="36">
      <t>ケイジョウシュウシヒリツ</t>
    </rPh>
    <rPh sb="42" eb="44">
      <t>シタマワ</t>
    </rPh>
    <rPh sb="45" eb="47">
      <t>ジョウキョウ</t>
    </rPh>
    <rPh sb="48" eb="49">
      <t>ツヅ</t>
    </rPh>
    <rPh sb="54" eb="56">
      <t>コンゴ</t>
    </rPh>
    <rPh sb="57" eb="59">
      <t>キュウスイ</t>
    </rPh>
    <rPh sb="59" eb="61">
      <t>シュウエキ</t>
    </rPh>
    <rPh sb="61" eb="63">
      <t>ゲンショウ</t>
    </rPh>
    <rPh sb="64" eb="66">
      <t>ヨソク</t>
    </rPh>
    <rPh sb="68" eb="72">
      <t>ジギョウキボ</t>
    </rPh>
    <rPh sb="73" eb="75">
      <t>シュクショウ</t>
    </rPh>
    <rPh sb="76" eb="78">
      <t>テキセイ</t>
    </rPh>
    <rPh sb="79" eb="81">
      <t>リョウキン</t>
    </rPh>
    <rPh sb="83" eb="85">
      <t>カイテイ</t>
    </rPh>
    <rPh sb="89" eb="91">
      <t>ケントウ</t>
    </rPh>
    <rPh sb="92" eb="93">
      <t>オコナ</t>
    </rPh>
    <rPh sb="94" eb="96">
      <t>ヒツヨウ</t>
    </rPh>
    <rPh sb="111" eb="114">
      <t>サイガイトウ</t>
    </rPh>
    <rPh sb="115" eb="116">
      <t>ソナ</t>
    </rPh>
    <rPh sb="118" eb="120">
      <t>シセツ</t>
    </rPh>
    <rPh sb="127" eb="131">
      <t>コウシンジュヨウ</t>
    </rPh>
    <rPh sb="132" eb="134">
      <t>ゾウダイ</t>
    </rPh>
    <rPh sb="146" eb="148">
      <t>シセツ</t>
    </rPh>
    <rPh sb="148" eb="152">
      <t>リヨウリツトウ</t>
    </rPh>
    <rPh sb="154" eb="156">
      <t>テキセイ</t>
    </rPh>
    <rPh sb="157" eb="161">
      <t>シセツキボ</t>
    </rPh>
    <rPh sb="162" eb="164">
      <t>ケントウ</t>
    </rPh>
    <rPh sb="169" eb="172">
      <t>コウリツテキ</t>
    </rPh>
    <rPh sb="173" eb="175">
      <t>コウシン</t>
    </rPh>
    <rPh sb="176" eb="177">
      <t>オコナ</t>
    </rPh>
    <rPh sb="181" eb="183">
      <t>ヒツヨウ</t>
    </rPh>
    <phoneticPr fontId="4"/>
  </si>
  <si>
    <t>　経常収支比率は平成30年以降97%から98%を推移し赤字決算の傾向にあることから、料金収入の確保や経費削減等を行い経営改善に努めなければならない。純損失は繰越利益剰余金によって補填され、累積欠損金比率は0%を維持している。
　流動比率は企業債借入を抑制し自己資金による投資の増加から減少傾向にはあるが、100%を大きく上回る645.03%で、短期的な債務に対する支払能力は高い。
　企業債残高対給水収益比率では、令和2年度以降企業債借入の抑制により減少傾向にはあるが、平均値を上回る429.50%となった。今後の給水収益の減少予測による適正な料金への改定、または企業債借入による投資規模の検討を行う必要がある。
　給水原価は、経費削減等により前年度から2.4円減の167.38円となり、料金回収率は1.31%増の92.22%となったが、今後有収水量の減少が予測されることから、さらなる経費削減及び適切な料金への検討を行う必要がある。
　施設利用率は57.50%で類似団体と比較し2.19%上回っているが、有収率は類似団体・全国平均を大きく下回る69.97%で、施設利用率に対し効率的に収益を得ていない状況である。有収率の向上により経営の効率化を図るとともに、今後の有収水量の減少予測から適正な施設規模への見直しを行っていく必要がある。</t>
    <rPh sb="1" eb="7">
      <t>ケイジョウシュウシヒリツ</t>
    </rPh>
    <rPh sb="42" eb="46">
      <t>リョウキンシュウニュウ</t>
    </rPh>
    <rPh sb="47" eb="49">
      <t>カクホ</t>
    </rPh>
    <rPh sb="54" eb="55">
      <t>トウ</t>
    </rPh>
    <rPh sb="74" eb="77">
      <t>ジュンソンシツ</t>
    </rPh>
    <rPh sb="78" eb="80">
      <t>クリコシ</t>
    </rPh>
    <rPh sb="80" eb="85">
      <t>リエキジョウヨキン</t>
    </rPh>
    <rPh sb="89" eb="91">
      <t>ホテン</t>
    </rPh>
    <rPh sb="94" eb="99">
      <t>ルイセキケッソンキン</t>
    </rPh>
    <rPh sb="99" eb="101">
      <t>ヒリツ</t>
    </rPh>
    <rPh sb="105" eb="107">
      <t>イジ</t>
    </rPh>
    <rPh sb="114" eb="118">
      <t>リュウドウヒリツ</t>
    </rPh>
    <rPh sb="119" eb="122">
      <t>キギョウサイ</t>
    </rPh>
    <rPh sb="122" eb="124">
      <t>カリイレ</t>
    </rPh>
    <rPh sb="125" eb="127">
      <t>ヨクセイ</t>
    </rPh>
    <rPh sb="128" eb="132">
      <t>ジコシキン</t>
    </rPh>
    <rPh sb="135" eb="137">
      <t>トウシ</t>
    </rPh>
    <rPh sb="138" eb="140">
      <t>ゾウカ</t>
    </rPh>
    <rPh sb="142" eb="144">
      <t>ゲンショウ</t>
    </rPh>
    <rPh sb="144" eb="146">
      <t>ケイコウ</t>
    </rPh>
    <rPh sb="157" eb="158">
      <t>オオ</t>
    </rPh>
    <rPh sb="160" eb="162">
      <t>ウワマワ</t>
    </rPh>
    <rPh sb="172" eb="175">
      <t>タンキテキ</t>
    </rPh>
    <rPh sb="176" eb="178">
      <t>サイム</t>
    </rPh>
    <rPh sb="179" eb="180">
      <t>タイ</t>
    </rPh>
    <rPh sb="182" eb="184">
      <t>シハラ</t>
    </rPh>
    <rPh sb="184" eb="186">
      <t>ノウリョク</t>
    </rPh>
    <rPh sb="187" eb="188">
      <t>タカ</t>
    </rPh>
    <rPh sb="192" eb="195">
      <t>キギョウサイ</t>
    </rPh>
    <rPh sb="195" eb="197">
      <t>ザンダカ</t>
    </rPh>
    <rPh sb="197" eb="198">
      <t>タイ</t>
    </rPh>
    <rPh sb="198" eb="202">
      <t>キュウスイシュウエキ</t>
    </rPh>
    <rPh sb="202" eb="204">
      <t>ヒリツ</t>
    </rPh>
    <rPh sb="207" eb="209">
      <t>レイワ</t>
    </rPh>
    <rPh sb="210" eb="212">
      <t>ネンド</t>
    </rPh>
    <rPh sb="212" eb="214">
      <t>イコウ</t>
    </rPh>
    <rPh sb="214" eb="217">
      <t>キギョウサイ</t>
    </rPh>
    <rPh sb="217" eb="219">
      <t>カリイレ</t>
    </rPh>
    <rPh sb="220" eb="222">
      <t>ヨクセイ</t>
    </rPh>
    <rPh sb="225" eb="227">
      <t>ゲンショウ</t>
    </rPh>
    <rPh sb="227" eb="229">
      <t>ケイコウ</t>
    </rPh>
    <rPh sb="235" eb="238">
      <t>ヘイキンチ</t>
    </rPh>
    <rPh sb="239" eb="241">
      <t>ウワマワ</t>
    </rPh>
    <rPh sb="254" eb="256">
      <t>コンゴ</t>
    </rPh>
    <rPh sb="264" eb="266">
      <t>ヨソク</t>
    </rPh>
    <rPh sb="276" eb="278">
      <t>カイテイ</t>
    </rPh>
    <rPh sb="282" eb="285">
      <t>キギョウサイ</t>
    </rPh>
    <rPh sb="285" eb="287">
      <t>カリイレ</t>
    </rPh>
    <rPh sb="308" eb="310">
      <t>キュウスイ</t>
    </rPh>
    <rPh sb="310" eb="312">
      <t>ゲンカ</t>
    </rPh>
    <rPh sb="314" eb="318">
      <t>ケイヒサクゲン</t>
    </rPh>
    <rPh sb="318" eb="319">
      <t>トウ</t>
    </rPh>
    <rPh sb="322" eb="325">
      <t>ゼンネンド</t>
    </rPh>
    <rPh sb="330" eb="331">
      <t>エン</t>
    </rPh>
    <rPh sb="339" eb="340">
      <t>エン</t>
    </rPh>
    <rPh sb="344" eb="349">
      <t>リョウキンカイシュウリツ</t>
    </rPh>
    <rPh sb="355" eb="356">
      <t>ゾウ</t>
    </rPh>
    <rPh sb="371" eb="373">
      <t>ユウシュウ</t>
    </rPh>
    <rPh sb="393" eb="397">
      <t>ケイヒサクゲン</t>
    </rPh>
    <rPh sb="397" eb="398">
      <t>オヨ</t>
    </rPh>
    <rPh sb="399" eb="401">
      <t>テキセツ</t>
    </rPh>
    <rPh sb="402" eb="404">
      <t>リョウキン</t>
    </rPh>
    <rPh sb="406" eb="408">
      <t>ケントウ</t>
    </rPh>
    <rPh sb="409" eb="410">
      <t>オコナ</t>
    </rPh>
    <rPh sb="411" eb="413">
      <t>ヒツヨウ</t>
    </rPh>
    <rPh sb="419" eb="421">
      <t>シセツ</t>
    </rPh>
    <rPh sb="421" eb="424">
      <t>リヨウリツ</t>
    </rPh>
    <rPh sb="432" eb="436">
      <t>ルイジダンタイ</t>
    </rPh>
    <rPh sb="437" eb="439">
      <t>ヒカク</t>
    </rPh>
    <rPh sb="445" eb="447">
      <t>ウワマワ</t>
    </rPh>
    <rPh sb="453" eb="456">
      <t>ユウシュウリツ</t>
    </rPh>
    <rPh sb="457" eb="461">
      <t>ルイジダンタイ</t>
    </rPh>
    <rPh sb="462" eb="466">
      <t>ゼンコクヘイキン</t>
    </rPh>
    <rPh sb="467" eb="468">
      <t>オオ</t>
    </rPh>
    <rPh sb="470" eb="472">
      <t>シタマワ</t>
    </rPh>
    <rPh sb="483" eb="486">
      <t>リヨウリツ</t>
    </rPh>
    <rPh sb="487" eb="488">
      <t>タイ</t>
    </rPh>
    <rPh sb="501" eb="503">
      <t>ジョウキョウ</t>
    </rPh>
    <rPh sb="507" eb="510">
      <t>ユウシュウリツ</t>
    </rPh>
    <rPh sb="511" eb="513">
      <t>コウジョウ</t>
    </rPh>
    <rPh sb="516" eb="518">
      <t>ケイエイ</t>
    </rPh>
    <rPh sb="519" eb="522">
      <t>コウリツカ</t>
    </rPh>
    <rPh sb="523" eb="524">
      <t>ハカ</t>
    </rPh>
    <rPh sb="530" eb="532">
      <t>コンゴ</t>
    </rPh>
    <rPh sb="538" eb="542">
      <t>ゲンショウヨソク</t>
    </rPh>
    <rPh sb="544" eb="546">
      <t>テキセイ</t>
    </rPh>
    <rPh sb="547" eb="551">
      <t>シセツキボ</t>
    </rPh>
    <rPh sb="553" eb="555">
      <t>ミナオ</t>
    </rPh>
    <rPh sb="557" eb="558">
      <t>オコナ</t>
    </rPh>
    <rPh sb="562" eb="5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</si>
</sst>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0.92</c:v>
                </c:pt>
                <c:pt idx="2">
                  <c:v>0.82</c:v>
                </c:pt>
                <c:pt idx="3">
                  <c:v>0.57999999999999996</c:v>
                </c:pt>
                <c:pt idx="4">
                  <c:v>0.9</c:v>
                </c:pt>
              </c:numCache>
            </c:numRef>
          </c:val>
          <c:extLst>
            <c:ext xmlns:c16="http://schemas.microsoft.com/office/drawing/2014/chart" uri="{C3380CC4-5D6E-409C-BE32-E72D297353CC}">
              <c16:uniqueId val="{00000000-4C57-4D7F-B2C7-022A3991C7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C57-4D7F-B2C7-022A3991C7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56.72</c:v>
                </c:pt>
                <c:pt idx="1">
                  <c:v>56.95</c:v>
                </c:pt>
                <c:pt idx="2">
                  <c:v>59.07</c:v>
                </c:pt>
                <c:pt idx="3">
                  <c:v>57.63</c:v>
                </c:pt>
                <c:pt idx="4">
                  <c:v>57.5</c:v>
                </c:pt>
              </c:numCache>
            </c:numRef>
          </c:val>
          <c:extLst>
            <c:ext xmlns:c16="http://schemas.microsoft.com/office/drawing/2014/chart" uri="{C3380CC4-5D6E-409C-BE32-E72D297353CC}">
              <c16:uniqueId val="{00000000-789E-4A71-943F-81E85CFB31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89E-4A71-943F-81E85CFB31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71.599999999999994</c:v>
                </c:pt>
                <c:pt idx="1">
                  <c:v>70.209999999999994</c:v>
                </c:pt>
                <c:pt idx="2">
                  <c:v>70.069999999999993</c:v>
                </c:pt>
                <c:pt idx="3">
                  <c:v>69.8</c:v>
                </c:pt>
                <c:pt idx="4">
                  <c:v>69.97</c:v>
                </c:pt>
              </c:numCache>
            </c:numRef>
          </c:val>
          <c:extLst>
            <c:ext xmlns:c16="http://schemas.microsoft.com/office/drawing/2014/chart" uri="{C3380CC4-5D6E-409C-BE32-E72D297353CC}">
              <c16:uniqueId val="{00000000-C991-4C23-97F8-EE87C5AF41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991-4C23-97F8-EE87C5AF41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98.27</c:v>
                </c:pt>
                <c:pt idx="1">
                  <c:v>98.24</c:v>
                </c:pt>
                <c:pt idx="2">
                  <c:v>100.97</c:v>
                </c:pt>
                <c:pt idx="3">
                  <c:v>97.04</c:v>
                </c:pt>
                <c:pt idx="4">
                  <c:v>97.66</c:v>
                </c:pt>
              </c:numCache>
            </c:numRef>
          </c:val>
          <c:extLst>
            <c:ext xmlns:c16="http://schemas.microsoft.com/office/drawing/2014/chart" uri="{C3380CC4-5D6E-409C-BE32-E72D297353CC}">
              <c16:uniqueId val="{00000000-AC71-43F0-A6AF-03563CB656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C71-43F0-A6AF-03563CB656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41.73</c:v>
                </c:pt>
                <c:pt idx="1">
                  <c:v>43.41</c:v>
                </c:pt>
                <c:pt idx="2">
                  <c:v>44.88</c:v>
                </c:pt>
                <c:pt idx="3">
                  <c:v>46.82</c:v>
                </c:pt>
                <c:pt idx="4">
                  <c:v>48.14</c:v>
                </c:pt>
              </c:numCache>
            </c:numRef>
          </c:val>
          <c:extLst>
            <c:ext xmlns:c16="http://schemas.microsoft.com/office/drawing/2014/chart" uri="{C3380CC4-5D6E-409C-BE32-E72D297353CC}">
              <c16:uniqueId val="{00000000-3B8E-4097-8E24-A5D064FC55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B8E-4097-8E24-A5D064FC55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25.75</c:v>
                </c:pt>
                <c:pt idx="1">
                  <c:v>25.3</c:v>
                </c:pt>
                <c:pt idx="2">
                  <c:v>25.29</c:v>
                </c:pt>
                <c:pt idx="3">
                  <c:v>25.17</c:v>
                </c:pt>
                <c:pt idx="4">
                  <c:v>24.41</c:v>
                </c:pt>
              </c:numCache>
            </c:numRef>
          </c:val>
          <c:extLst>
            <c:ext xmlns:c16="http://schemas.microsoft.com/office/drawing/2014/chart" uri="{C3380CC4-5D6E-409C-BE32-E72D297353CC}">
              <c16:uniqueId val="{00000000-A688-483E-BF61-5D8CE6E7F3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688-483E-BF61-5D8CE6E7F3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9-4C53-9109-8BF9E95880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6E9-4C53-9109-8BF9E95880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629.61</c:v>
                </c:pt>
                <c:pt idx="1">
                  <c:v>715.22</c:v>
                </c:pt>
                <c:pt idx="2">
                  <c:v>725.86</c:v>
                </c:pt>
                <c:pt idx="3">
                  <c:v>667.96</c:v>
                </c:pt>
                <c:pt idx="4">
                  <c:v>645.03</c:v>
                </c:pt>
              </c:numCache>
            </c:numRef>
          </c:val>
          <c:extLst>
            <c:ext xmlns:c16="http://schemas.microsoft.com/office/drawing/2014/chart" uri="{C3380CC4-5D6E-409C-BE32-E72D297353CC}">
              <c16:uniqueId val="{00000000-AC06-4030-A9AC-CD8048F555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AC06-4030-A9AC-CD8048F555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449.5</c:v>
                </c:pt>
                <c:pt idx="1">
                  <c:v>456.25</c:v>
                </c:pt>
                <c:pt idx="2">
                  <c:v>439.87</c:v>
                </c:pt>
                <c:pt idx="3">
                  <c:v>434.28</c:v>
                </c:pt>
                <c:pt idx="4">
                  <c:v>429.5</c:v>
                </c:pt>
              </c:numCache>
            </c:numRef>
          </c:val>
          <c:extLst>
            <c:ext xmlns:c16="http://schemas.microsoft.com/office/drawing/2014/chart" uri="{C3380CC4-5D6E-409C-BE32-E72D297353CC}">
              <c16:uniqueId val="{00000000-1BCB-4C50-B0A3-3D403E95C4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BCB-4C50-B0A3-3D403E95C4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90.58</c:v>
                </c:pt>
                <c:pt idx="1">
                  <c:v>89.4</c:v>
                </c:pt>
                <c:pt idx="2">
                  <c:v>92.24</c:v>
                </c:pt>
                <c:pt idx="3">
                  <c:v>90.91</c:v>
                </c:pt>
                <c:pt idx="4">
                  <c:v>92.22</c:v>
                </c:pt>
              </c:numCache>
            </c:numRef>
          </c:val>
          <c:extLst>
            <c:ext xmlns:c16="http://schemas.microsoft.com/office/drawing/2014/chart" uri="{C3380CC4-5D6E-409C-BE32-E72D297353CC}">
              <c16:uniqueId val="{00000000-92CE-4AC2-8258-FE0BE2D082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2CE-4AC2-8258-FE0BE2D082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c:v>
                </c:pt>
                <c:pt idx="1">
                  <c:v>176.21</c:v>
                </c:pt>
                <c:pt idx="2">
                  <c:v>168.09</c:v>
                </c:pt>
                <c:pt idx="3">
                  <c:v>169.78</c:v>
                </c:pt>
                <c:pt idx="4">
                  <c:v>167.38</c:v>
                </c:pt>
              </c:numCache>
            </c:numRef>
          </c:val>
          <c:extLst>
            <c:ext xmlns:c16="http://schemas.microsoft.com/office/drawing/2014/chart" uri="{C3380CC4-5D6E-409C-BE32-E72D297353CC}">
              <c16:uniqueId val="{00000000-593C-4D80-88AA-0EAFDA932A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93C-4D80-88AA-0EAFDA932A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6"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山梨市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33511</v>
      </c>
      <c r="AM8" s="66"/>
      <c r="AN8" s="66"/>
      <c r="AO8" s="66"/>
      <c r="AP8" s="66"/>
      <c r="AQ8" s="66"/>
      <c r="AR8" s="66"/>
      <c r="AS8" s="66"/>
      <c r="AT8" s="37">
        <f>データ!$S$6</f>
        <v>289.8</v>
      </c>
      <c r="AU8" s="38"/>
      <c r="AV8" s="38"/>
      <c r="AW8" s="38"/>
      <c r="AX8" s="38"/>
      <c r="AY8" s="38"/>
      <c r="AZ8" s="38"/>
      <c r="BA8" s="38"/>
      <c r="BB8" s="55">
        <f>データ!$T$6</f>
        <v>115.63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64.17</v>
      </c>
      <c r="J10" s="38"/>
      <c r="K10" s="38"/>
      <c r="L10" s="38"/>
      <c r="M10" s="38"/>
      <c r="N10" s="38"/>
      <c r="O10" s="65"/>
      <c r="P10" s="55">
        <f>データ!$P$6</f>
        <v>84.55</v>
      </c>
      <c r="Q10" s="55"/>
      <c r="R10" s="55"/>
      <c r="S10" s="55"/>
      <c r="T10" s="55"/>
      <c r="U10" s="55"/>
      <c r="V10" s="55"/>
      <c r="W10" s="66">
        <f>データ!$Q$6</f>
        <v>3003</v>
      </c>
      <c r="X10" s="66"/>
      <c r="Y10" s="66"/>
      <c r="Z10" s="66"/>
      <c r="AA10" s="66"/>
      <c r="AB10" s="66"/>
      <c r="AC10" s="66"/>
      <c r="AD10" s="2"/>
      <c r="AE10" s="2"/>
      <c r="AF10" s="2"/>
      <c r="AG10" s="2"/>
      <c r="AH10" s="2"/>
      <c r="AI10" s="2"/>
      <c r="AJ10" s="2"/>
      <c r="AK10" s="2"/>
      <c r="AL10" s="66">
        <f>データ!$U$6</f>
        <v>28199</v>
      </c>
      <c r="AM10" s="66"/>
      <c r="AN10" s="66"/>
      <c r="AO10" s="66"/>
      <c r="AP10" s="66"/>
      <c r="AQ10" s="66"/>
      <c r="AR10" s="66"/>
      <c r="AS10" s="66"/>
      <c r="AT10" s="37">
        <f>データ!$V$6</f>
        <v>34.46</v>
      </c>
      <c r="AU10" s="38"/>
      <c r="AV10" s="38"/>
      <c r="AW10" s="38"/>
      <c r="AX10" s="38"/>
      <c r="AY10" s="38"/>
      <c r="AZ10" s="38"/>
      <c r="BA10" s="38"/>
      <c r="BB10" s="55">
        <f>データ!$W$6</f>
        <v>818.31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9Xv9+2ctbPy8hTA5epf9PdMzkVBMSPKLDAyctVg1piHN+mxV4DRLg33MI3egLlbUM1VmJjnz70wXwj887u1Gg==" saltValue="88yNaNt3Zd4wipuoLnJU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192058</v>
      </c>
      <c r="D6" s="20">
        <f t="shared" si="3"/>
        <v>46</v>
      </c>
      <c r="E6" s="20">
        <f t="shared" si="3"/>
        <v>1</v>
      </c>
      <c r="F6" s="20">
        <f t="shared" si="3"/>
        <v>0</v>
      </c>
      <c r="G6" s="20">
        <f t="shared" si="3"/>
        <v>1</v>
      </c>
      <c r="H6" s="20" t="str">
        <f t="shared" si="3"/>
        <v>山梨県　山梨市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64.17</v>
      </c>
      <c r="P6" s="21">
        <f t="shared" si="3"/>
        <v>84.55</v>
      </c>
      <c r="Q6" s="21">
        <f t="shared" si="3"/>
        <v>3003</v>
      </c>
      <c r="R6" s="21">
        <f t="shared" si="3"/>
        <v>33511</v>
      </c>
      <c r="S6" s="21">
        <f t="shared" si="3"/>
        <v>289.8</v>
      </c>
      <c r="T6" s="21">
        <f t="shared" si="3"/>
        <v>115.63</v>
      </c>
      <c r="U6" s="21">
        <f t="shared" si="3"/>
        <v>28199</v>
      </c>
      <c r="V6" s="21">
        <f t="shared" si="3"/>
        <v>34.46</v>
      </c>
      <c r="W6" s="21">
        <f t="shared" si="3"/>
        <v>818.31</v>
      </c>
      <c r="X6" s="22">
        <f>IF(X7="",NA(),X7)</f>
        <v>98.27</v>
      </c>
      <c r="Y6" s="22">
        <f t="shared" ref="Y6:AG6" si="4">IF(Y7="",NA(),Y7)</f>
        <v>98.24</v>
      </c>
      <c r="Z6" s="22">
        <f t="shared" si="4"/>
        <v>100.97</v>
      </c>
      <c r="AA6" s="22">
        <f t="shared" si="4"/>
        <v>97.04</v>
      </c>
      <c r="AB6" s="22">
        <f t="shared" si="4"/>
        <v>97.66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629.61</v>
      </c>
      <c r="AU6" s="22">
        <f t="shared" ref="AU6:BC6" si="6">IF(AU7="",NA(),AU7)</f>
        <v>715.22</v>
      </c>
      <c r="AV6" s="22">
        <f t="shared" si="6"/>
        <v>725.86</v>
      </c>
      <c r="AW6" s="22">
        <f t="shared" si="6"/>
        <v>667.96</v>
      </c>
      <c r="AX6" s="22">
        <f t="shared" si="6"/>
        <v>645.03</v>
      </c>
      <c r="AY6" s="22">
        <f t="shared" si="6"/>
        <v>369.69</v>
      </c>
      <c r="AZ6" s="22">
        <f t="shared" si="6"/>
        <v>379.08</v>
      </c>
      <c r="BA6" s="22">
        <f t="shared" si="6"/>
        <v>367.55</v>
      </c>
      <c r="BB6" s="22">
        <f t="shared" si="6"/>
        <v>378.56</v>
      </c>
      <c r="BC6" s="22">
        <f t="shared" si="6"/>
        <v>364.46</v>
      </c>
      <c r="BD6" s="21" t="str">
        <f>IF(BD7="","",IF(BD7="-","【-】","【"&amp;SUBSTITUTE(TEXT(BD7,"#,##0.00"),"-","△")&amp;"】"))</f>
        <v>【252.29】</v>
      </c>
      <c r="BE6" s="22">
        <f>IF(BE7="",NA(),BE7)</f>
        <v>449.5</v>
      </c>
      <c r="BF6" s="22">
        <f t="shared" ref="BF6:BN6" si="7">IF(BF7="",NA(),BF7)</f>
        <v>456.25</v>
      </c>
      <c r="BG6" s="22">
        <f t="shared" si="7"/>
        <v>439.87</v>
      </c>
      <c r="BH6" s="22">
        <f t="shared" si="7"/>
        <v>434.28</v>
      </c>
      <c r="BI6" s="22">
        <f t="shared" si="7"/>
        <v>429.5</v>
      </c>
      <c r="BJ6" s="22">
        <f t="shared" si="7"/>
        <v>402.99</v>
      </c>
      <c r="BK6" s="22">
        <f t="shared" si="7"/>
        <v>398.98</v>
      </c>
      <c r="BL6" s="22">
        <f t="shared" si="7"/>
        <v>418.68</v>
      </c>
      <c r="BM6" s="22">
        <f t="shared" si="7"/>
        <v>395.68</v>
      </c>
      <c r="BN6" s="22">
        <f t="shared" si="7"/>
        <v>403.72</v>
      </c>
      <c r="BO6" s="21" t="str">
        <f>IF(BO7="","",IF(BO7="-","【-】","【"&amp;SUBSTITUTE(TEXT(BO7,"#,##0.00"),"-","△")&amp;"】"))</f>
        <v>【268.07】</v>
      </c>
      <c r="BP6" s="22">
        <f>IF(BP7="",NA(),BP7)</f>
        <v>90.58</v>
      </c>
      <c r="BQ6" s="22">
        <f t="shared" ref="BQ6:BY6" si="8">IF(BQ7="",NA(),BQ7)</f>
        <v>89.4</v>
      </c>
      <c r="BR6" s="22">
        <f t="shared" si="8"/>
        <v>92.24</v>
      </c>
      <c r="BS6" s="22">
        <f t="shared" si="8"/>
        <v>90.91</v>
      </c>
      <c r="BT6" s="22">
        <f t="shared" si="8"/>
        <v>92.22</v>
      </c>
      <c r="BU6" s="22">
        <f t="shared" si="8"/>
        <v>98.66</v>
      </c>
      <c r="BV6" s="22">
        <f t="shared" si="8"/>
        <v>98.64</v>
      </c>
      <c r="BW6" s="22">
        <f t="shared" si="8"/>
        <v>94.78</v>
      </c>
      <c r="BX6" s="22">
        <f t="shared" si="8"/>
        <v>97.59</v>
      </c>
      <c r="BY6" s="22">
        <f t="shared" si="8"/>
        <v>92.17</v>
      </c>
      <c r="BZ6" s="21" t="str">
        <f>IF(BZ7="","",IF(BZ7="-","【-】","【"&amp;SUBSTITUTE(TEXT(BZ7,"#,##0.00"),"-","△")&amp;"】"))</f>
        <v>【97.47】</v>
      </c>
      <c r="CA6" s="22">
        <f>IF(CA7="",NA(),CA7)</f>
        <v>174</v>
      </c>
      <c r="CB6" s="22">
        <f t="shared" ref="CB6:CJ6" si="9">IF(CB7="",NA(),CB7)</f>
        <v>176.21</v>
      </c>
      <c r="CC6" s="22">
        <f t="shared" si="9"/>
        <v>168.09</v>
      </c>
      <c r="CD6" s="22">
        <f t="shared" si="9"/>
        <v>169.78</v>
      </c>
      <c r="CE6" s="22">
        <f t="shared" si="9"/>
        <v>167.38</v>
      </c>
      <c r="CF6" s="22">
        <f t="shared" si="9"/>
        <v>178.59</v>
      </c>
      <c r="CG6" s="22">
        <f t="shared" si="9"/>
        <v>178.92</v>
      </c>
      <c r="CH6" s="22">
        <f t="shared" si="9"/>
        <v>181.3</v>
      </c>
      <c r="CI6" s="22">
        <f t="shared" si="9"/>
        <v>181.71</v>
      </c>
      <c r="CJ6" s="22">
        <f t="shared" si="9"/>
        <v>188.51</v>
      </c>
      <c r="CK6" s="21" t="str">
        <f>IF(CK7="","",IF(CK7="-","【-】","【"&amp;SUBSTITUTE(TEXT(CK7,"#,##0.00"),"-","△")&amp;"】"))</f>
        <v>【174.75】</v>
      </c>
      <c r="CL6" s="22">
        <f>IF(CL7="",NA(),CL7)</f>
        <v>56.72</v>
      </c>
      <c r="CM6" s="22">
        <f t="shared" ref="CM6:CU6" si="10">IF(CM7="",NA(),CM7)</f>
        <v>56.95</v>
      </c>
      <c r="CN6" s="22">
        <f t="shared" si="10"/>
        <v>59.07</v>
      </c>
      <c r="CO6" s="22">
        <f t="shared" si="10"/>
        <v>57.63</v>
      </c>
      <c r="CP6" s="22">
        <f t="shared" si="10"/>
        <v>57.5</v>
      </c>
      <c r="CQ6" s="22">
        <f t="shared" si="10"/>
        <v>55.03</v>
      </c>
      <c r="CR6" s="22">
        <f t="shared" si="10"/>
        <v>55.14</v>
      </c>
      <c r="CS6" s="22">
        <f t="shared" si="10"/>
        <v>55.89</v>
      </c>
      <c r="CT6" s="22">
        <f t="shared" si="10"/>
        <v>55.72</v>
      </c>
      <c r="CU6" s="22">
        <f t="shared" si="10"/>
        <v>55.31</v>
      </c>
      <c r="CV6" s="21" t="str">
        <f>IF(CV7="","",IF(CV7="-","【-】","【"&amp;SUBSTITUTE(TEXT(CV7,"#,##0.00"),"-","△")&amp;"】"))</f>
        <v>【59.97】</v>
      </c>
      <c r="CW6" s="22">
        <f>IF(CW7="",NA(),CW7)</f>
        <v>71.599999999999994</v>
      </c>
      <c r="CX6" s="22">
        <f t="shared" ref="CX6:DF6" si="11">IF(CX7="",NA(),CX7)</f>
        <v>70.209999999999994</v>
      </c>
      <c r="CY6" s="22">
        <f t="shared" si="11"/>
        <v>70.069999999999993</v>
      </c>
      <c r="CZ6" s="22">
        <f t="shared" si="11"/>
        <v>69.8</v>
      </c>
      <c r="DA6" s="22">
        <f t="shared" si="11"/>
        <v>69.97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41.73</v>
      </c>
      <c r="DI6" s="22">
        <f t="shared" ref="DI6:DQ6" si="12">IF(DI7="",NA(),DI7)</f>
        <v>43.41</v>
      </c>
      <c r="DJ6" s="22">
        <f t="shared" si="12"/>
        <v>44.88</v>
      </c>
      <c r="DK6" s="22">
        <f t="shared" si="12"/>
        <v>46.82</v>
      </c>
      <c r="DL6" s="22">
        <f t="shared" si="12"/>
        <v>48.14</v>
      </c>
      <c r="DM6" s="22">
        <f t="shared" si="12"/>
        <v>48.87</v>
      </c>
      <c r="DN6" s="22">
        <f t="shared" si="12"/>
        <v>49.92</v>
      </c>
      <c r="DO6" s="22">
        <f t="shared" si="12"/>
        <v>50.63</v>
      </c>
      <c r="DP6" s="22">
        <f t="shared" si="12"/>
        <v>51.29</v>
      </c>
      <c r="DQ6" s="22">
        <f t="shared" si="12"/>
        <v>52.2</v>
      </c>
      <c r="DR6" s="21" t="str">
        <f>IF(DR7="","",IF(DR7="-","【-】","【"&amp;SUBSTITUTE(TEXT(DR7,"#,##0.00"),"-","△")&amp;"】"))</f>
        <v>【51.51】</v>
      </c>
      <c r="DS6" s="22">
        <f>IF(DS7="",NA(),DS7)</f>
        <v>25.75</v>
      </c>
      <c r="DT6" s="22">
        <f t="shared" ref="DT6:EB6" si="13">IF(DT7="",NA(),DT7)</f>
        <v>25.3</v>
      </c>
      <c r="DU6" s="22">
        <f t="shared" si="13"/>
        <v>25.29</v>
      </c>
      <c r="DV6" s="22">
        <f t="shared" si="13"/>
        <v>25.17</v>
      </c>
      <c r="DW6" s="22">
        <f t="shared" si="13"/>
        <v>24.41</v>
      </c>
      <c r="DX6" s="22">
        <f t="shared" si="13"/>
        <v>14.85</v>
      </c>
      <c r="DY6" s="22">
        <f t="shared" si="13"/>
        <v>16.88</v>
      </c>
      <c r="DZ6" s="22">
        <f t="shared" si="13"/>
        <v>18.28</v>
      </c>
      <c r="EA6" s="22">
        <f t="shared" si="13"/>
        <v>19.61</v>
      </c>
      <c r="EB6" s="22">
        <f t="shared" si="13"/>
        <v>20.73</v>
      </c>
      <c r="EC6" s="21" t="str">
        <f>IF(EC7="","",IF(EC7="-","【-】","【"&amp;SUBSTITUTE(TEXT(EC7,"#,##0.00"),"-","△")&amp;"】"))</f>
        <v>【23.75】</v>
      </c>
      <c r="ED6" s="22">
        <f>IF(ED7="",NA(),ED7)</f>
        <v>0.9</v>
      </c>
      <c r="EE6" s="22">
        <f t="shared" ref="EE6:EM6" si="14">IF(EE7="",NA(),EE7)</f>
        <v>0.92</v>
      </c>
      <c r="EF6" s="22">
        <f t="shared" si="14"/>
        <v>0.82</v>
      </c>
      <c r="EG6" s="22">
        <f t="shared" si="14"/>
        <v>0.57999999999999996</v>
      </c>
      <c r="EH6" s="22">
        <f t="shared" si="14"/>
        <v>0.9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192058</v>
      </c>
      <c r="D7" s="24">
        <v>46</v>
      </c>
      <c r="E7" s="24">
        <v>1</v>
      </c>
      <c r="F7" s="24">
        <v>0</v>
      </c>
      <c r="G7" s="24">
        <v>1</v>
      </c>
      <c r="H7" s="24" t="s">
        <v>93</v>
      </c>
      <c r="I7" s="24" t="s">
        <v>94</v>
      </c>
      <c r="J7" s="24" t="s">
        <v>95</v>
      </c>
      <c r="K7" s="24" t="s">
        <v>96</v>
      </c>
      <c r="L7" s="24" t="s">
        <v>97</v>
      </c>
      <c r="M7" s="24" t="s">
        <v>98</v>
      </c>
      <c r="N7" s="25" t="s">
        <v>99</v>
      </c>
      <c r="O7" s="25">
        <v>64.17</v>
      </c>
      <c r="P7" s="25">
        <v>84.55</v>
      </c>
      <c r="Q7" s="25">
        <v>3003</v>
      </c>
      <c r="R7" s="25">
        <v>33511</v>
      </c>
      <c r="S7" s="25">
        <v>289.8</v>
      </c>
      <c r="T7" s="25">
        <v>115.63</v>
      </c>
      <c r="U7" s="25">
        <v>28199</v>
      </c>
      <c r="V7" s="25">
        <v>34.46</v>
      </c>
      <c r="W7" s="25">
        <v>818.31</v>
      </c>
      <c r="X7" s="25">
        <v>98.27</v>
      </c>
      <c r="Y7" s="25">
        <v>98.24</v>
      </c>
      <c r="Z7" s="25">
        <v>100.97</v>
      </c>
      <c r="AA7" s="25">
        <v>97.04</v>
      </c>
      <c r="AB7" s="25">
        <v>97.66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629.61</v>
      </c>
      <c r="AU7" s="25">
        <v>715.22</v>
      </c>
      <c r="AV7" s="25">
        <v>725.86</v>
      </c>
      <c r="AW7" s="25">
        <v>667.96</v>
      </c>
      <c r="AX7" s="25">
        <v>645.03</v>
      </c>
      <c r="AY7" s="25">
        <v>369.69</v>
      </c>
      <c r="AZ7" s="25">
        <v>379.08</v>
      </c>
      <c r="BA7" s="25">
        <v>367.55</v>
      </c>
      <c r="BB7" s="25">
        <v>378.56</v>
      </c>
      <c r="BC7" s="25">
        <v>364.46</v>
      </c>
      <c r="BD7" s="25">
        <v>252.29</v>
      </c>
      <c r="BE7" s="25">
        <v>449.5</v>
      </c>
      <c r="BF7" s="25">
        <v>456.25</v>
      </c>
      <c r="BG7" s="25">
        <v>439.87</v>
      </c>
      <c r="BH7" s="25">
        <v>434.28</v>
      </c>
      <c r="BI7" s="25">
        <v>429.5</v>
      </c>
      <c r="BJ7" s="25">
        <v>402.99</v>
      </c>
      <c r="BK7" s="25">
        <v>398.98</v>
      </c>
      <c r="BL7" s="25">
        <v>418.68</v>
      </c>
      <c r="BM7" s="25">
        <v>395.68</v>
      </c>
      <c r="BN7" s="25">
        <v>403.72</v>
      </c>
      <c r="BO7" s="25">
        <v>268.07</v>
      </c>
      <c r="BP7" s="25">
        <v>90.58</v>
      </c>
      <c r="BQ7" s="25">
        <v>89.4</v>
      </c>
      <c r="BR7" s="25">
        <v>92.24</v>
      </c>
      <c r="BS7" s="25">
        <v>90.91</v>
      </c>
      <c r="BT7" s="25">
        <v>92.22</v>
      </c>
      <c r="BU7" s="25">
        <v>98.66</v>
      </c>
      <c r="BV7" s="25">
        <v>98.64</v>
      </c>
      <c r="BW7" s="25">
        <v>94.78</v>
      </c>
      <c r="BX7" s="25">
        <v>97.59</v>
      </c>
      <c r="BY7" s="25">
        <v>92.17</v>
      </c>
      <c r="BZ7" s="25">
        <v>97.47</v>
      </c>
      <c r="CA7" s="25">
        <v>174</v>
      </c>
      <c r="CB7" s="25">
        <v>176.21</v>
      </c>
      <c r="CC7" s="25">
        <v>168.09</v>
      </c>
      <c r="CD7" s="25">
        <v>169.78</v>
      </c>
      <c r="CE7" s="25">
        <v>167.38</v>
      </c>
      <c r="CF7" s="25">
        <v>178.59</v>
      </c>
      <c r="CG7" s="25">
        <v>178.92</v>
      </c>
      <c r="CH7" s="25">
        <v>181.3</v>
      </c>
      <c r="CI7" s="25">
        <v>181.71</v>
      </c>
      <c r="CJ7" s="25">
        <v>188.51</v>
      </c>
      <c r="CK7" s="25">
        <v>174.75</v>
      </c>
      <c r="CL7" s="25">
        <v>56.72</v>
      </c>
      <c r="CM7" s="25">
        <v>56.95</v>
      </c>
      <c r="CN7" s="25">
        <v>59.07</v>
      </c>
      <c r="CO7" s="25">
        <v>57.63</v>
      </c>
      <c r="CP7" s="25">
        <v>57.5</v>
      </c>
      <c r="CQ7" s="25">
        <v>55.03</v>
      </c>
      <c r="CR7" s="25">
        <v>55.14</v>
      </c>
      <c r="CS7" s="25">
        <v>55.89</v>
      </c>
      <c r="CT7" s="25">
        <v>55.72</v>
      </c>
      <c r="CU7" s="25">
        <v>55.31</v>
      </c>
      <c r="CV7" s="25">
        <v>59.97</v>
      </c>
      <c r="CW7" s="25">
        <v>71.599999999999994</v>
      </c>
      <c r="CX7" s="25">
        <v>70.209999999999994</v>
      </c>
      <c r="CY7" s="25">
        <v>70.069999999999993</v>
      </c>
      <c r="CZ7" s="25">
        <v>69.8</v>
      </c>
      <c r="DA7" s="25">
        <v>69.97</v>
      </c>
      <c r="DB7" s="25">
        <v>81.900000000000006</v>
      </c>
      <c r="DC7" s="25">
        <v>81.39</v>
      </c>
      <c r="DD7" s="25">
        <v>81.27</v>
      </c>
      <c r="DE7" s="25">
        <v>81.260000000000005</v>
      </c>
      <c r="DF7" s="25">
        <v>80.36</v>
      </c>
      <c r="DG7" s="25">
        <v>89.76</v>
      </c>
      <c r="DH7" s="25">
        <v>41.73</v>
      </c>
      <c r="DI7" s="25">
        <v>43.41</v>
      </c>
      <c r="DJ7" s="25">
        <v>44.88</v>
      </c>
      <c r="DK7" s="25">
        <v>46.82</v>
      </c>
      <c r="DL7" s="25">
        <v>48.14</v>
      </c>
      <c r="DM7" s="25">
        <v>48.87</v>
      </c>
      <c r="DN7" s="25">
        <v>49.92</v>
      </c>
      <c r="DO7" s="25">
        <v>50.63</v>
      </c>
      <c r="DP7" s="25">
        <v>51.29</v>
      </c>
      <c r="DQ7" s="25">
        <v>52.2</v>
      </c>
      <c r="DR7" s="25">
        <v>51.51</v>
      </c>
      <c r="DS7" s="25">
        <v>25.75</v>
      </c>
      <c r="DT7" s="25">
        <v>25.3</v>
      </c>
      <c r="DU7" s="25">
        <v>25.29</v>
      </c>
      <c r="DV7" s="25">
        <v>25.17</v>
      </c>
      <c r="DW7" s="25">
        <v>24.41</v>
      </c>
      <c r="DX7" s="25">
        <v>14.85</v>
      </c>
      <c r="DY7" s="25">
        <v>16.88</v>
      </c>
      <c r="DZ7" s="25">
        <v>18.28</v>
      </c>
      <c r="EA7" s="25">
        <v>19.61</v>
      </c>
      <c r="EB7" s="25">
        <v>20.73</v>
      </c>
      <c r="EC7" s="25">
        <v>23.75</v>
      </c>
      <c r="ED7" s="25">
        <v>0.9</v>
      </c>
      <c r="EE7" s="25">
        <v>0.92</v>
      </c>
      <c r="EF7" s="25">
        <v>0.82</v>
      </c>
      <c r="EG7" s="25">
        <v>0.57999999999999996</v>
      </c>
      <c r="EH7" s="25">
        <v>0.9</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水口 雅也</cp:lastModifiedBy>
  <cp:lastPrinted>2024-01-25T04:32:20Z</cp:lastPrinted>
  <dcterms:created xsi:type="dcterms:W3CDTF">2023-12-05T00:53:33Z</dcterms:created>
  <dcterms:modified xsi:type="dcterms:W3CDTF">2024-02-19T05:34:55Z</dcterms:modified>
  <cp:category/>
</cp:coreProperties>
</file>