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1上水\03都留市　修正依頼済\"/>
    </mc:Choice>
  </mc:AlternateContent>
  <xr:revisionPtr revIDLastSave="0" documentId="13_ncr:1_{69BA5D67-CC67-4E18-BCAD-16937EC9F7A3}" xr6:coauthVersionLast="47" xr6:coauthVersionMax="47" xr10:uidLastSave="{00000000-0000-0000-0000-000000000000}"/>
  <workbookProtection workbookAlgorithmName="SHA-512" workbookHashValue="v/n4w5NpSSAg7QvAzgNJ+sFYT1m3g7pLd6v3vDwjriW0tuouIEUM82Zc67/6qQqS8M+pdRtj0wWWevru3bG+dg==" workbookSaltValue="8pe161J9Eod2jZa5uYHLxw=="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BB10" i="4"/>
  <c r="AL10" i="4"/>
  <c r="P10" i="4"/>
  <c r="B10" i="4"/>
  <c r="AD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<sst xmlns="http://schemas.openxmlformats.org/spreadsheetml/2006/main" count="228" uniqueCount="114">
  <si>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</si>
  <si>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</si>
  <si>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</si>
  <si>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</si>
  <si>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</si>
  <si>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</si>
  <si>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</si>
  <si>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</si>
  <si>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</si>
  <si>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</si>
  <si>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</si>
  <si>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</si>
  <si>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</si>
  <si>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</si>
  <si>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</si>
  <si>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</si>
  <si>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</si>
  <si>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</si>
  <si>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</si>
  <si>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</si>
  <si>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</si>
  <si>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</si>
  <si>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</si>
  <si>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</si>
  <si>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</si>
  <si>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</si>
  <si>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</si>
  <si>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</si>
  <si>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</si>
  <si>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</si>
  <si>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</si>
  <si>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</si>
  <si>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</si>
  <si>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</si>
  <si>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</si>
  <si>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</si>
  <si>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</si>
  <si>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</si>
  <si>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</si>
  <si>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</si>
  <si>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</si>
  <si>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</si>
  <si>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</si>
  <si>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</si>
  <si>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</si>
  <si>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</si>
  <si>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</si>
  <si>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</si>
  <si>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</si>
  <si>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</si>
  <si>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</si>
  <si>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</si>
  <si>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</si>
  <si>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</si>
  <si>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</si>
  <si>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</si>
  <si>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</si>
  <si>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</si>
  <si>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</si>
  <si>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</si>
  <si>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</si>
  <si>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</si>
  <si>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</si>
  <si>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</si>
  <si>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</si>
  <si>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</si>
  <si>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</si>
  <si>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</si>
  <si>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</si>
  <si>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</si>
  <si>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</si>
  <si>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</si>
  <si>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</si>
  <si>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</si>
  <si>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</si>
  <si>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</si>
  <si>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</si>
  <si>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</si>
  <si>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</si>
  <si>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</si>
  <si>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</si>
  <si>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</si>
  <si>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</si>
  <si>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</si>
  <si>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</si>
  <si>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</si>
  <si>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</si>
  <si>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</si>
  <si>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</si>
  <si>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</si>
  <si>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</si>
  <si>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</si>
  <si>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</si>
  <si>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</si>
  <si>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</si>
  <si>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</si>
  <si>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</si>
  <si>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</si>
  <si>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</si>
  <si>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</si>
  <si>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</si>
  <si>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</si>
  <si>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</si>
  <si>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</si>
  <si>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</si>
  <si>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</si>
  <si>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</si>
  <si>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</si>
  <si>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</si>
  <si>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</si>
  <si>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</si>
  <si>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老朽化した施設や管路等の更新及び耐震化、大規模災害への対応、給水人口の減少に伴う給水収益の減少等の課題に対応するため、令和3年度を初年度とする「都留市水道事業ビジョン」及び「水道施設整備基本計画」を策定した。
　これらの計画に基づき、安全でおいしい水を供給する水道、災害に強く安定した水を供給する水道、健全な経営で未来へつなぐ水道を目指し、今後10年間は法定耐用年数の40年を経過する管路延長よりも長い距離の布設替えを行うことで有収率を向上させるなど、健全な経営を行う必要がある。
　なお、給水収益は、前年度に比べ5,481,604円減の243,000,502円となったが、これは水道料金の基本料金を免除したが、免除した同額を一般会計の基準外繰入金として収入したためである。
</t>
    <phoneticPr fontId="4"/>
  </si>
  <si>
    <t xml:space="preserve">
【① 有形固定資産減価償却率について】
　本市水道事業は、47.00％で類似団体との比較では低い状況だが、管路の老朽化の状況を示す他の指標である管路経年化率が高く、管路の更新率が高くない状況を踏まえ、令和3年度からの10年計画である「都留市水道事業ビジョン」及び「水道施設整備基本計画」において、老朽化した管路を積極的に更新することとしている。
【② 管路経年化率について】
　本市水道事業は、27.44％で類似団体との比較では1.3倍以上高い状況である。法定耐用年数を経過した管路を多く保有していることから、管路の更新等を「水道施設整備基本計画」に基づき効率的に行う。
【③ 管路更新率について】
　管路更新率は0.64％と類似団体と比較し 1.2倍以上高い状況である。経常収支の黒字で確保した内部留保資金により、管路の更新等を「水道施設整備基本計画」に基づき、耐震化も含めつつ効率的に行う。
</t>
    <rPh sb="54" eb="56">
      <t>カンロ</t>
    </rPh>
    <phoneticPr fontId="4"/>
  </si>
  <si>
    <t xml:space="preserve">【① 経常収支比率について】
　当該指標が119.93％であり、経常収支の黒字分は老朽化した管路等の更新投資に充てるものである。
【②累積欠損金比率について】
 当該指標が0％であり、累積欠損金は発生していない状況である。
【③ 流動比率について】
　類似団体を下回っているが流動比率は100％を超えた328.64であり、1年以内に支払うべき債務に対して支払うことができる現金等を保有している状況である。
【④ 企業債残高対給水収益比率について】
　類似団体との比較し、約1.8倍高くなっている735.63％である。企業債の借入額について、年度単位で償還元金を下回るよう抑制しているが、給水収益に対し企業債残高規模が高い水準にあると言える。
【⑤ 料金回収率について】
　当該指標が94.41％で減少しているが、これは新型コロナウィルスによる水道料金基本料金の免除に伴い給水収益が減少し、同額を他会計補助金にて補填したためであり、適正な料金水準であると評価できる。
【⑥ 給水原価について】　
　本市水道事業の給水原価１㎥あたり115.15円と類似団体と比較すると低い水準であり、有収水量に対し、費用を少なく抑えた水を提供できている。
【⑦ 施設利用率について】
　当該指標は47.07%であり、類似団体との比較では低い。人口減少が進む中、施設のダウンサイジング等を検討することが必要である。
【⑧ 有収率について】
　当該指標は66.38%、類似団体との比較では10%以上低い状況である。これは老朽管からの漏水が原因と考えられる。改善傾向にあるのは、漏水探査を実施し、発見した箇所を即時修繕している効果が表れているものと分析している。また、令和4年度及び令和5年度においても、下水道事業と合わせ、国道に埋設されている老朽管の布設替えを施工しており、有収率の向上に期待しているところである。
</t>
    <rPh sb="32" eb="34">
      <t>ケイジョウ</t>
    </rPh>
    <rPh sb="415" eb="417">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</si>
</sst>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0.85</c:v>
                </c:pt>
                <c:pt idx="1">
                  <c:v>0.82</c:v>
                </c:pt>
                <c:pt idx="2">
                  <c:v>0.27</c:v>
                </c:pt>
                <c:pt idx="3">
                  <c:v>0.46</c:v>
                </c:pt>
                <c:pt idx="4">
                  <c:v>0.64</c:v>
                </c:pt>
              </c:numCache>
            </c:numRef>
          </c:val>
          <c:extLst>
            <c:ext xmlns:c16="http://schemas.microsoft.com/office/drawing/2014/chart" uri="{C3380CC4-5D6E-409C-BE32-E72D297353CC}">
              <c16:uniqueId val="{00000000-56E5-479B-A570-8C68A428AF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6E5-479B-A570-8C68A428AF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47.12</c:v>
                </c:pt>
                <c:pt idx="1">
                  <c:v>44.63</c:v>
                </c:pt>
                <c:pt idx="2">
                  <c:v>49.44</c:v>
                </c:pt>
                <c:pt idx="3">
                  <c:v>48.91</c:v>
                </c:pt>
                <c:pt idx="4">
                  <c:v>47.07</c:v>
                </c:pt>
              </c:numCache>
            </c:numRef>
          </c:val>
          <c:extLst>
            <c:ext xmlns:c16="http://schemas.microsoft.com/office/drawing/2014/chart" uri="{C3380CC4-5D6E-409C-BE32-E72D297353CC}">
              <c16:uniqueId val="{00000000-8EF2-4F45-9DC6-CC88B5E811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EF2-4F45-9DC6-CC88B5E811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59.6</c:v>
                </c:pt>
                <c:pt idx="1">
                  <c:v>61.31</c:v>
                </c:pt>
                <c:pt idx="2">
                  <c:v>66.13</c:v>
                </c:pt>
                <c:pt idx="3">
                  <c:v>67.94</c:v>
                </c:pt>
                <c:pt idx="4">
                  <c:v>66.38</c:v>
                </c:pt>
              </c:numCache>
            </c:numRef>
          </c:val>
          <c:extLst>
            <c:ext xmlns:c16="http://schemas.microsoft.com/office/drawing/2014/chart" uri="{C3380CC4-5D6E-409C-BE32-E72D297353CC}">
              <c16:uniqueId val="{00000000-E472-4ECE-9645-B6E8CAF327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472-4ECE-9645-B6E8CAF327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121.91</c:v>
                </c:pt>
                <c:pt idx="1">
                  <c:v>124.41</c:v>
                </c:pt>
                <c:pt idx="2">
                  <c:v>114.81</c:v>
                </c:pt>
                <c:pt idx="3">
                  <c:v>129.28</c:v>
                </c:pt>
                <c:pt idx="4">
                  <c:v>119.93</c:v>
                </c:pt>
              </c:numCache>
            </c:numRef>
          </c:val>
          <c:extLst>
            <c:ext xmlns:c16="http://schemas.microsoft.com/office/drawing/2014/chart" uri="{C3380CC4-5D6E-409C-BE32-E72D297353CC}">
              <c16:uniqueId val="{00000000-83BA-4F11-8887-8AB7E14E0E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3BA-4F11-8887-8AB7E14E0E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42.41</c:v>
                </c:pt>
                <c:pt idx="1">
                  <c:v>44.11</c:v>
                </c:pt>
                <c:pt idx="2">
                  <c:v>45.04</c:v>
                </c:pt>
                <c:pt idx="3">
                  <c:v>46.19</c:v>
                </c:pt>
                <c:pt idx="4">
                  <c:v>47</c:v>
                </c:pt>
              </c:numCache>
            </c:numRef>
          </c:val>
          <c:extLst>
            <c:ext xmlns:c16="http://schemas.microsoft.com/office/drawing/2014/chart" uri="{C3380CC4-5D6E-409C-BE32-E72D297353CC}">
              <c16:uniqueId val="{00000000-9E86-4CC6-9781-320A54606D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E86-4CC6-9781-320A54606D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29.46</c:v>
                </c:pt>
                <c:pt idx="1">
                  <c:v>30.9</c:v>
                </c:pt>
                <c:pt idx="2">
                  <c:v>30.04</c:v>
                </c:pt>
                <c:pt idx="3">
                  <c:v>27.9</c:v>
                </c:pt>
                <c:pt idx="4">
                  <c:v>27.44</c:v>
                </c:pt>
              </c:numCache>
            </c:numRef>
          </c:val>
          <c:extLst>
            <c:ext xmlns:c16="http://schemas.microsoft.com/office/drawing/2014/chart" uri="{C3380CC4-5D6E-409C-BE32-E72D297353CC}">
              <c16:uniqueId val="{00000000-E301-46DB-8CDE-55DA7DE6E6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301-46DB-8CDE-55DA7DE6E6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B3-4A59-852B-A1360166FC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6B3-4A59-852B-A1360166FC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227.57</c:v>
                </c:pt>
                <c:pt idx="1">
                  <c:v>270.20999999999998</c:v>
                </c:pt>
                <c:pt idx="2">
                  <c:v>246.5</c:v>
                </c:pt>
                <c:pt idx="3">
                  <c:v>253.18</c:v>
                </c:pt>
                <c:pt idx="4">
                  <c:v>328.64</c:v>
                </c:pt>
              </c:numCache>
            </c:numRef>
          </c:val>
          <c:extLst>
            <c:ext xmlns:c16="http://schemas.microsoft.com/office/drawing/2014/chart" uri="{C3380CC4-5D6E-409C-BE32-E72D297353CC}">
              <c16:uniqueId val="{00000000-C1C4-47CE-99E2-C7DD050476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1C4-47CE-99E2-C7DD050476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735.97</c:v>
                </c:pt>
                <c:pt idx="1">
                  <c:v>685.73</c:v>
                </c:pt>
                <c:pt idx="2">
                  <c:v>653.62</c:v>
                </c:pt>
                <c:pt idx="3">
                  <c:v>609.82000000000005</c:v>
                </c:pt>
                <c:pt idx="4">
                  <c:v>735.63</c:v>
                </c:pt>
              </c:numCache>
            </c:numRef>
          </c:val>
          <c:extLst>
            <c:ext xmlns:c16="http://schemas.microsoft.com/office/drawing/2014/chart" uri="{C3380CC4-5D6E-409C-BE32-E72D297353CC}">
              <c16:uniqueId val="{00000000-BDCA-4A8E-ACB1-871D53F4A0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DCA-4A8E-ACB1-871D53F4A0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100.01</c:v>
                </c:pt>
                <c:pt idx="1">
                  <c:v>103.72</c:v>
                </c:pt>
                <c:pt idx="2">
                  <c:v>104.43</c:v>
                </c:pt>
                <c:pt idx="3">
                  <c:v>119.24</c:v>
                </c:pt>
                <c:pt idx="4">
                  <c:v>94.41</c:v>
                </c:pt>
              </c:numCache>
            </c:numRef>
          </c:val>
          <c:extLst>
            <c:ext xmlns:c16="http://schemas.microsoft.com/office/drawing/2014/chart" uri="{C3380CC4-5D6E-409C-BE32-E72D297353CC}">
              <c16:uniqueId val="{00000000-E12C-4CD0-98AF-5292A3FCF4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12C-4CD0-98AF-5292A3FCF4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116.73</c:v>
                </c:pt>
                <c:pt idx="1">
                  <c:v>119.17</c:v>
                </c:pt>
                <c:pt idx="2">
                  <c:v>119.42</c:v>
                </c:pt>
                <c:pt idx="3">
                  <c:v>105.07</c:v>
                </c:pt>
                <c:pt idx="4">
                  <c:v>115.15</c:v>
                </c:pt>
              </c:numCache>
            </c:numRef>
          </c:val>
          <c:extLst>
            <c:ext xmlns:c16="http://schemas.microsoft.com/office/drawing/2014/chart" uri="{C3380CC4-5D6E-409C-BE32-E72D297353CC}">
              <c16:uniqueId val="{00000000-0CA4-433D-A9CF-717345646F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CA4-433D-A9CF-717345646F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124" zoomScaleNormal="124"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山梨県　都留市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29168</v>
      </c>
      <c r="AM8" s="69"/>
      <c r="AN8" s="69"/>
      <c r="AO8" s="69"/>
      <c r="AP8" s="69"/>
      <c r="AQ8" s="69"/>
      <c r="AR8" s="69"/>
      <c r="AS8" s="69"/>
      <c r="AT8" s="37">
        <f>データ!$S$6</f>
        <v>161.63</v>
      </c>
      <c r="AU8" s="38"/>
      <c r="AV8" s="38"/>
      <c r="AW8" s="38"/>
      <c r="AX8" s="38"/>
      <c r="AY8" s="38"/>
      <c r="AZ8" s="38"/>
      <c r="BA8" s="38"/>
      <c r="BB8" s="58">
        <f>データ!$T$6</f>
        <v>180.46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53.1</v>
      </c>
      <c r="J10" s="38"/>
      <c r="K10" s="38"/>
      <c r="L10" s="38"/>
      <c r="M10" s="38"/>
      <c r="N10" s="38"/>
      <c r="O10" s="68"/>
      <c r="P10" s="58">
        <f>データ!$P$6</f>
        <v>52.79</v>
      </c>
      <c r="Q10" s="58"/>
      <c r="R10" s="58"/>
      <c r="S10" s="58"/>
      <c r="T10" s="58"/>
      <c r="U10" s="58"/>
      <c r="V10" s="58"/>
      <c r="W10" s="69">
        <f>データ!$Q$6</f>
        <v>2260</v>
      </c>
      <c r="X10" s="69"/>
      <c r="Y10" s="69"/>
      <c r="Z10" s="69"/>
      <c r="AA10" s="69"/>
      <c r="AB10" s="69"/>
      <c r="AC10" s="69"/>
      <c r="AD10" s="2"/>
      <c r="AE10" s="2"/>
      <c r="AF10" s="2"/>
      <c r="AG10" s="2"/>
      <c r="AH10" s="2"/>
      <c r="AI10" s="2"/>
      <c r="AJ10" s="2"/>
      <c r="AK10" s="2"/>
      <c r="AL10" s="69">
        <f>データ!$U$6</f>
        <v>15200</v>
      </c>
      <c r="AM10" s="69"/>
      <c r="AN10" s="69"/>
      <c r="AO10" s="69"/>
      <c r="AP10" s="69"/>
      <c r="AQ10" s="69"/>
      <c r="AR10" s="69"/>
      <c r="AS10" s="69"/>
      <c r="AT10" s="37">
        <f>データ!$V$6</f>
        <v>12.3</v>
      </c>
      <c r="AU10" s="38"/>
      <c r="AV10" s="38"/>
      <c r="AW10" s="38"/>
      <c r="AX10" s="38"/>
      <c r="AY10" s="38"/>
      <c r="AZ10" s="38"/>
      <c r="BA10" s="38"/>
      <c r="BB10" s="58">
        <f>データ!$W$6</f>
        <v>1235.77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5XZz6ONgJ+DjXD9glS3TiXYrdK8spQXHNETmrz9sz4GO/NF/9MJG3Wrg1qZBtV0FiFUoEjuh+ZmJXHy4uDL1g==" saltValue="TDX2w1GXhzZGh80lxh3T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192040</v>
      </c>
      <c r="D6" s="20">
        <f t="shared" si="3"/>
        <v>46</v>
      </c>
      <c r="E6" s="20">
        <f t="shared" si="3"/>
        <v>1</v>
      </c>
      <c r="F6" s="20">
        <f t="shared" si="3"/>
        <v>0</v>
      </c>
      <c r="G6" s="20">
        <f t="shared" si="3"/>
        <v>1</v>
      </c>
      <c r="H6" s="20" t="str">
        <f t="shared" si="3"/>
        <v>山梨県　都留市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53.1</v>
      </c>
      <c r="P6" s="21">
        <f t="shared" si="3"/>
        <v>52.79</v>
      </c>
      <c r="Q6" s="21">
        <f t="shared" si="3"/>
        <v>2260</v>
      </c>
      <c r="R6" s="21">
        <f t="shared" si="3"/>
        <v>29168</v>
      </c>
      <c r="S6" s="21">
        <f t="shared" si="3"/>
        <v>161.63</v>
      </c>
      <c r="T6" s="21">
        <f t="shared" si="3"/>
        <v>180.46</v>
      </c>
      <c r="U6" s="21">
        <f t="shared" si="3"/>
        <v>15200</v>
      </c>
      <c r="V6" s="21">
        <f t="shared" si="3"/>
        <v>12.3</v>
      </c>
      <c r="W6" s="21">
        <f t="shared" si="3"/>
        <v>1235.77</v>
      </c>
      <c r="X6" s="22">
        <f>IF(X7="",NA(),X7)</f>
        <v>121.91</v>
      </c>
      <c r="Y6" s="22">
        <f t="shared" ref="Y6:AG6" si="4">IF(Y7="",NA(),Y7)</f>
        <v>124.41</v>
      </c>
      <c r="Z6" s="22">
        <f t="shared" si="4"/>
        <v>114.81</v>
      </c>
      <c r="AA6" s="22">
        <f t="shared" si="4"/>
        <v>129.28</v>
      </c>
      <c r="AB6" s="22">
        <f t="shared" si="4"/>
        <v>119.93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227.57</v>
      </c>
      <c r="AU6" s="22">
        <f t="shared" ref="AU6:BC6" si="6">IF(AU7="",NA(),AU7)</f>
        <v>270.20999999999998</v>
      </c>
      <c r="AV6" s="22">
        <f t="shared" si="6"/>
        <v>246.5</v>
      </c>
      <c r="AW6" s="22">
        <f t="shared" si="6"/>
        <v>253.18</v>
      </c>
      <c r="AX6" s="22">
        <f t="shared" si="6"/>
        <v>328.64</v>
      </c>
      <c r="AY6" s="22">
        <f t="shared" si="6"/>
        <v>369.69</v>
      </c>
      <c r="AZ6" s="22">
        <f t="shared" si="6"/>
        <v>379.08</v>
      </c>
      <c r="BA6" s="22">
        <f t="shared" si="6"/>
        <v>367.55</v>
      </c>
      <c r="BB6" s="22">
        <f t="shared" si="6"/>
        <v>378.56</v>
      </c>
      <c r="BC6" s="22">
        <f t="shared" si="6"/>
        <v>364.46</v>
      </c>
      <c r="BD6" s="21" t="str">
        <f>IF(BD7="","",IF(BD7="-","【-】","【"&amp;SUBSTITUTE(TEXT(BD7,"#,##0.00"),"-","△")&amp;"】"))</f>
        <v>【252.29】</v>
      </c>
      <c r="BE6" s="22">
        <f>IF(BE7="",NA(),BE7)</f>
        <v>735.97</v>
      </c>
      <c r="BF6" s="22">
        <f t="shared" ref="BF6:BN6" si="7">IF(BF7="",NA(),BF7)</f>
        <v>685.73</v>
      </c>
      <c r="BG6" s="22">
        <f t="shared" si="7"/>
        <v>653.62</v>
      </c>
      <c r="BH6" s="22">
        <f t="shared" si="7"/>
        <v>609.82000000000005</v>
      </c>
      <c r="BI6" s="22">
        <f t="shared" si="7"/>
        <v>735.63</v>
      </c>
      <c r="BJ6" s="22">
        <f t="shared" si="7"/>
        <v>402.99</v>
      </c>
      <c r="BK6" s="22">
        <f t="shared" si="7"/>
        <v>398.98</v>
      </c>
      <c r="BL6" s="22">
        <f t="shared" si="7"/>
        <v>418.68</v>
      </c>
      <c r="BM6" s="22">
        <f t="shared" si="7"/>
        <v>395.68</v>
      </c>
      <c r="BN6" s="22">
        <f t="shared" si="7"/>
        <v>403.72</v>
      </c>
      <c r="BO6" s="21" t="str">
        <f>IF(BO7="","",IF(BO7="-","【-】","【"&amp;SUBSTITUTE(TEXT(BO7,"#,##0.00"),"-","△")&amp;"】"))</f>
        <v>【268.07】</v>
      </c>
      <c r="BP6" s="22">
        <f>IF(BP7="",NA(),BP7)</f>
        <v>100.01</v>
      </c>
      <c r="BQ6" s="22">
        <f t="shared" ref="BQ6:BY6" si="8">IF(BQ7="",NA(),BQ7)</f>
        <v>103.72</v>
      </c>
      <c r="BR6" s="22">
        <f t="shared" si="8"/>
        <v>104.43</v>
      </c>
      <c r="BS6" s="22">
        <f t="shared" si="8"/>
        <v>119.24</v>
      </c>
      <c r="BT6" s="22">
        <f t="shared" si="8"/>
        <v>94.41</v>
      </c>
      <c r="BU6" s="22">
        <f t="shared" si="8"/>
        <v>98.66</v>
      </c>
      <c r="BV6" s="22">
        <f t="shared" si="8"/>
        <v>98.64</v>
      </c>
      <c r="BW6" s="22">
        <f t="shared" si="8"/>
        <v>94.78</v>
      </c>
      <c r="BX6" s="22">
        <f t="shared" si="8"/>
        <v>97.59</v>
      </c>
      <c r="BY6" s="22">
        <f t="shared" si="8"/>
        <v>92.17</v>
      </c>
      <c r="BZ6" s="21" t="str">
        <f>IF(BZ7="","",IF(BZ7="-","【-】","【"&amp;SUBSTITUTE(TEXT(BZ7,"#,##0.00"),"-","△")&amp;"】"))</f>
        <v>【97.47】</v>
      </c>
      <c r="CA6" s="22">
        <f>IF(CA7="",NA(),CA7)</f>
        <v>116.73</v>
      </c>
      <c r="CB6" s="22">
        <f t="shared" ref="CB6:CJ6" si="9">IF(CB7="",NA(),CB7)</f>
        <v>119.17</v>
      </c>
      <c r="CC6" s="22">
        <f t="shared" si="9"/>
        <v>119.42</v>
      </c>
      <c r="CD6" s="22">
        <f t="shared" si="9"/>
        <v>105.07</v>
      </c>
      <c r="CE6" s="22">
        <f t="shared" si="9"/>
        <v>115.15</v>
      </c>
      <c r="CF6" s="22">
        <f t="shared" si="9"/>
        <v>178.59</v>
      </c>
      <c r="CG6" s="22">
        <f t="shared" si="9"/>
        <v>178.92</v>
      </c>
      <c r="CH6" s="22">
        <f t="shared" si="9"/>
        <v>181.3</v>
      </c>
      <c r="CI6" s="22">
        <f t="shared" si="9"/>
        <v>181.71</v>
      </c>
      <c r="CJ6" s="22">
        <f t="shared" si="9"/>
        <v>188.51</v>
      </c>
      <c r="CK6" s="21" t="str">
        <f>IF(CK7="","",IF(CK7="-","【-】","【"&amp;SUBSTITUTE(TEXT(CK7,"#,##0.00"),"-","△")&amp;"】"))</f>
        <v>【174.75】</v>
      </c>
      <c r="CL6" s="22">
        <f>IF(CL7="",NA(),CL7)</f>
        <v>47.12</v>
      </c>
      <c r="CM6" s="22">
        <f t="shared" ref="CM6:CU6" si="10">IF(CM7="",NA(),CM7)</f>
        <v>44.63</v>
      </c>
      <c r="CN6" s="22">
        <f t="shared" si="10"/>
        <v>49.44</v>
      </c>
      <c r="CO6" s="22">
        <f t="shared" si="10"/>
        <v>48.91</v>
      </c>
      <c r="CP6" s="22">
        <f t="shared" si="10"/>
        <v>47.07</v>
      </c>
      <c r="CQ6" s="22">
        <f t="shared" si="10"/>
        <v>55.03</v>
      </c>
      <c r="CR6" s="22">
        <f t="shared" si="10"/>
        <v>55.14</v>
      </c>
      <c r="CS6" s="22">
        <f t="shared" si="10"/>
        <v>55.89</v>
      </c>
      <c r="CT6" s="22">
        <f t="shared" si="10"/>
        <v>55.72</v>
      </c>
      <c r="CU6" s="22">
        <f t="shared" si="10"/>
        <v>55.31</v>
      </c>
      <c r="CV6" s="21" t="str">
        <f>IF(CV7="","",IF(CV7="-","【-】","【"&amp;SUBSTITUTE(TEXT(CV7,"#,##0.00"),"-","△")&amp;"】"))</f>
        <v>【59.97】</v>
      </c>
      <c r="CW6" s="22">
        <f>IF(CW7="",NA(),CW7)</f>
        <v>59.6</v>
      </c>
      <c r="CX6" s="22">
        <f t="shared" ref="CX6:DF6" si="11">IF(CX7="",NA(),CX7)</f>
        <v>61.31</v>
      </c>
      <c r="CY6" s="22">
        <f t="shared" si="11"/>
        <v>66.13</v>
      </c>
      <c r="CZ6" s="22">
        <f t="shared" si="11"/>
        <v>67.94</v>
      </c>
      <c r="DA6" s="22">
        <f t="shared" si="11"/>
        <v>66.38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42.41</v>
      </c>
      <c r="DI6" s="22">
        <f t="shared" ref="DI6:DQ6" si="12">IF(DI7="",NA(),DI7)</f>
        <v>44.11</v>
      </c>
      <c r="DJ6" s="22">
        <f t="shared" si="12"/>
        <v>45.04</v>
      </c>
      <c r="DK6" s="22">
        <f t="shared" si="12"/>
        <v>46.19</v>
      </c>
      <c r="DL6" s="22">
        <f t="shared" si="12"/>
        <v>47</v>
      </c>
      <c r="DM6" s="22">
        <f t="shared" si="12"/>
        <v>48.87</v>
      </c>
      <c r="DN6" s="22">
        <f t="shared" si="12"/>
        <v>49.92</v>
      </c>
      <c r="DO6" s="22">
        <f t="shared" si="12"/>
        <v>50.63</v>
      </c>
      <c r="DP6" s="22">
        <f t="shared" si="12"/>
        <v>51.29</v>
      </c>
      <c r="DQ6" s="22">
        <f t="shared" si="12"/>
        <v>52.2</v>
      </c>
      <c r="DR6" s="21" t="str">
        <f>IF(DR7="","",IF(DR7="-","【-】","【"&amp;SUBSTITUTE(TEXT(DR7,"#,##0.00"),"-","△")&amp;"】"))</f>
        <v>【51.51】</v>
      </c>
      <c r="DS6" s="22">
        <f>IF(DS7="",NA(),DS7)</f>
        <v>29.46</v>
      </c>
      <c r="DT6" s="22">
        <f t="shared" ref="DT6:EB6" si="13">IF(DT7="",NA(),DT7)</f>
        <v>30.9</v>
      </c>
      <c r="DU6" s="22">
        <f t="shared" si="13"/>
        <v>30.04</v>
      </c>
      <c r="DV6" s="22">
        <f t="shared" si="13"/>
        <v>27.9</v>
      </c>
      <c r="DW6" s="22">
        <f t="shared" si="13"/>
        <v>27.44</v>
      </c>
      <c r="DX6" s="22">
        <f t="shared" si="13"/>
        <v>14.85</v>
      </c>
      <c r="DY6" s="22">
        <f t="shared" si="13"/>
        <v>16.88</v>
      </c>
      <c r="DZ6" s="22">
        <f t="shared" si="13"/>
        <v>18.28</v>
      </c>
      <c r="EA6" s="22">
        <f t="shared" si="13"/>
        <v>19.61</v>
      </c>
      <c r="EB6" s="22">
        <f t="shared" si="13"/>
        <v>20.73</v>
      </c>
      <c r="EC6" s="21" t="str">
        <f>IF(EC7="","",IF(EC7="-","【-】","【"&amp;SUBSTITUTE(TEXT(EC7,"#,##0.00"),"-","△")&amp;"】"))</f>
        <v>【23.75】</v>
      </c>
      <c r="ED6" s="22">
        <f>IF(ED7="",NA(),ED7)</f>
        <v>0.85</v>
      </c>
      <c r="EE6" s="22">
        <f t="shared" ref="EE6:EM6" si="14">IF(EE7="",NA(),EE7)</f>
        <v>0.82</v>
      </c>
      <c r="EF6" s="22">
        <f t="shared" si="14"/>
        <v>0.27</v>
      </c>
      <c r="EG6" s="22">
        <f t="shared" si="14"/>
        <v>0.46</v>
      </c>
      <c r="EH6" s="22">
        <f t="shared" si="14"/>
        <v>0.64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192040</v>
      </c>
      <c r="D7" s="24">
        <v>46</v>
      </c>
      <c r="E7" s="24">
        <v>1</v>
      </c>
      <c r="F7" s="24">
        <v>0</v>
      </c>
      <c r="G7" s="24">
        <v>1</v>
      </c>
      <c r="H7" s="24" t="s">
        <v>93</v>
      </c>
      <c r="I7" s="24" t="s">
        <v>94</v>
      </c>
      <c r="J7" s="24" t="s">
        <v>95</v>
      </c>
      <c r="K7" s="24" t="s">
        <v>96</v>
      </c>
      <c r="L7" s="24" t="s">
        <v>97</v>
      </c>
      <c r="M7" s="24" t="s">
        <v>98</v>
      </c>
      <c r="N7" s="25" t="s">
        <v>99</v>
      </c>
      <c r="O7" s="25">
        <v>53.1</v>
      </c>
      <c r="P7" s="25">
        <v>52.79</v>
      </c>
      <c r="Q7" s="25">
        <v>2260</v>
      </c>
      <c r="R7" s="25">
        <v>29168</v>
      </c>
      <c r="S7" s="25">
        <v>161.63</v>
      </c>
      <c r="T7" s="25">
        <v>180.46</v>
      </c>
      <c r="U7" s="25">
        <v>15200</v>
      </c>
      <c r="V7" s="25">
        <v>12.3</v>
      </c>
      <c r="W7" s="25">
        <v>1235.77</v>
      </c>
      <c r="X7" s="25">
        <v>121.91</v>
      </c>
      <c r="Y7" s="25">
        <v>124.41</v>
      </c>
      <c r="Z7" s="25">
        <v>114.81</v>
      </c>
      <c r="AA7" s="25">
        <v>129.28</v>
      </c>
      <c r="AB7" s="25">
        <v>119.93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227.57</v>
      </c>
      <c r="AU7" s="25">
        <v>270.20999999999998</v>
      </c>
      <c r="AV7" s="25">
        <v>246.5</v>
      </c>
      <c r="AW7" s="25">
        <v>253.18</v>
      </c>
      <c r="AX7" s="25">
        <v>328.64</v>
      </c>
      <c r="AY7" s="25">
        <v>369.69</v>
      </c>
      <c r="AZ7" s="25">
        <v>379.08</v>
      </c>
      <c r="BA7" s="25">
        <v>367.55</v>
      </c>
      <c r="BB7" s="25">
        <v>378.56</v>
      </c>
      <c r="BC7" s="25">
        <v>364.46</v>
      </c>
      <c r="BD7" s="25">
        <v>252.29</v>
      </c>
      <c r="BE7" s="25">
        <v>735.97</v>
      </c>
      <c r="BF7" s="25">
        <v>685.73</v>
      </c>
      <c r="BG7" s="25">
        <v>653.62</v>
      </c>
      <c r="BH7" s="25">
        <v>609.82000000000005</v>
      </c>
      <c r="BI7" s="25">
        <v>735.63</v>
      </c>
      <c r="BJ7" s="25">
        <v>402.99</v>
      </c>
      <c r="BK7" s="25">
        <v>398.98</v>
      </c>
      <c r="BL7" s="25">
        <v>418.68</v>
      </c>
      <c r="BM7" s="25">
        <v>395.68</v>
      </c>
      <c r="BN7" s="25">
        <v>403.72</v>
      </c>
      <c r="BO7" s="25">
        <v>268.07</v>
      </c>
      <c r="BP7" s="25">
        <v>100.01</v>
      </c>
      <c r="BQ7" s="25">
        <v>103.72</v>
      </c>
      <c r="BR7" s="25">
        <v>104.43</v>
      </c>
      <c r="BS7" s="25">
        <v>119.24</v>
      </c>
      <c r="BT7" s="25">
        <v>94.41</v>
      </c>
      <c r="BU7" s="25">
        <v>98.66</v>
      </c>
      <c r="BV7" s="25">
        <v>98.64</v>
      </c>
      <c r="BW7" s="25">
        <v>94.78</v>
      </c>
      <c r="BX7" s="25">
        <v>97.59</v>
      </c>
      <c r="BY7" s="25">
        <v>92.17</v>
      </c>
      <c r="BZ7" s="25">
        <v>97.47</v>
      </c>
      <c r="CA7" s="25">
        <v>116.73</v>
      </c>
      <c r="CB7" s="25">
        <v>119.17</v>
      </c>
      <c r="CC7" s="25">
        <v>119.42</v>
      </c>
      <c r="CD7" s="25">
        <v>105.07</v>
      </c>
      <c r="CE7" s="25">
        <v>115.15</v>
      </c>
      <c r="CF7" s="25">
        <v>178.59</v>
      </c>
      <c r="CG7" s="25">
        <v>178.92</v>
      </c>
      <c r="CH7" s="25">
        <v>181.3</v>
      </c>
      <c r="CI7" s="25">
        <v>181.71</v>
      </c>
      <c r="CJ7" s="25">
        <v>188.51</v>
      </c>
      <c r="CK7" s="25">
        <v>174.75</v>
      </c>
      <c r="CL7" s="25">
        <v>47.12</v>
      </c>
      <c r="CM7" s="25">
        <v>44.63</v>
      </c>
      <c r="CN7" s="25">
        <v>49.44</v>
      </c>
      <c r="CO7" s="25">
        <v>48.91</v>
      </c>
      <c r="CP7" s="25">
        <v>47.07</v>
      </c>
      <c r="CQ7" s="25">
        <v>55.03</v>
      </c>
      <c r="CR7" s="25">
        <v>55.14</v>
      </c>
      <c r="CS7" s="25">
        <v>55.89</v>
      </c>
      <c r="CT7" s="25">
        <v>55.72</v>
      </c>
      <c r="CU7" s="25">
        <v>55.31</v>
      </c>
      <c r="CV7" s="25">
        <v>59.97</v>
      </c>
      <c r="CW7" s="25">
        <v>59.6</v>
      </c>
      <c r="CX7" s="25">
        <v>61.31</v>
      </c>
      <c r="CY7" s="25">
        <v>66.13</v>
      </c>
      <c r="CZ7" s="25">
        <v>67.94</v>
      </c>
      <c r="DA7" s="25">
        <v>66.38</v>
      </c>
      <c r="DB7" s="25">
        <v>81.900000000000006</v>
      </c>
      <c r="DC7" s="25">
        <v>81.39</v>
      </c>
      <c r="DD7" s="25">
        <v>81.27</v>
      </c>
      <c r="DE7" s="25">
        <v>81.260000000000005</v>
      </c>
      <c r="DF7" s="25">
        <v>80.36</v>
      </c>
      <c r="DG7" s="25">
        <v>89.76</v>
      </c>
      <c r="DH7" s="25">
        <v>42.41</v>
      </c>
      <c r="DI7" s="25">
        <v>44.11</v>
      </c>
      <c r="DJ7" s="25">
        <v>45.04</v>
      </c>
      <c r="DK7" s="25">
        <v>46.19</v>
      </c>
      <c r="DL7" s="25">
        <v>47</v>
      </c>
      <c r="DM7" s="25">
        <v>48.87</v>
      </c>
      <c r="DN7" s="25">
        <v>49.92</v>
      </c>
      <c r="DO7" s="25">
        <v>50.63</v>
      </c>
      <c r="DP7" s="25">
        <v>51.29</v>
      </c>
      <c r="DQ7" s="25">
        <v>52.2</v>
      </c>
      <c r="DR7" s="25">
        <v>51.51</v>
      </c>
      <c r="DS7" s="25">
        <v>29.46</v>
      </c>
      <c r="DT7" s="25">
        <v>30.9</v>
      </c>
      <c r="DU7" s="25">
        <v>30.04</v>
      </c>
      <c r="DV7" s="25">
        <v>27.9</v>
      </c>
      <c r="DW7" s="25">
        <v>27.44</v>
      </c>
      <c r="DX7" s="25">
        <v>14.85</v>
      </c>
      <c r="DY7" s="25">
        <v>16.88</v>
      </c>
      <c r="DZ7" s="25">
        <v>18.28</v>
      </c>
      <c r="EA7" s="25">
        <v>19.61</v>
      </c>
      <c r="EB7" s="25">
        <v>20.73</v>
      </c>
      <c r="EC7" s="25">
        <v>23.75</v>
      </c>
      <c r="ED7" s="25">
        <v>0.85</v>
      </c>
      <c r="EE7" s="25">
        <v>0.82</v>
      </c>
      <c r="EF7" s="25">
        <v>0.27</v>
      </c>
      <c r="EG7" s="25">
        <v>0.46</v>
      </c>
      <c r="EH7" s="25">
        <v>0.64</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2024-02-16T00:11:06Z</cp:lastPrinted>
  <dcterms:created xsi:type="dcterms:W3CDTF">2023-12-05T00:53:32Z</dcterms:created>
  <dcterms:modified xsi:type="dcterms:W3CDTF">2024-02-27T02:55:11Z</dcterms:modified>
  <cp:category/>
</cp:coreProperties>
</file>