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J021\Desktop\R5年度　MY\R5　エクスポート\㉛　県市町村課\経営比較分析　回答　20240207\"/>
    </mc:Choice>
  </mc:AlternateContent>
  <workbookProtection workbookAlgorithmName="SHA-512" workbookHashValue="RCTE4F9v2H9qxt00KCgXLTfQfhVUvF+fP7qN2WRMvCLkYTpW5DdHly9DO4aw3Yb486bhHC91iRJ28/4Hf8qTzw==" workbookSaltValue="6AD4KFxL6VtAbejTQ9+3s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<sst xmlns="http://schemas.openxmlformats.org/spreadsheetml/2006/main" count="236" uniqueCount="118">
  <si>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</si>
  <si>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</si>
  <si>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</si>
  <si>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</si>
  <si>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</si>
  <si>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</si>
  <si>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</si>
  <si>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</si>
  <si>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</si>
  <si>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</si>
  <si>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</si>
  <si>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</si>
  <si>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</si>
  <si>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</si>
  <si>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</si>
  <si>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</si>
  <si>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</si>
  <si>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</si>
  <si>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</si>
  <si>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</si>
  <si>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</si>
  <si>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</si>
  <si>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</si>
  <si>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</si>
  <si>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</si>
  <si>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</si>
  <si>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</si>
  <si>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</si>
  <si>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</si>
  <si>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</si>
  <si>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</si>
  <si>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</si>
  <si>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</si>
  <si>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</si>
  <si>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</si>
  <si>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</si>
  <si>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</si>
  <si>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</si>
  <si>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</si>
  <si>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</si>
  <si>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</si>
  <si>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</si>
  <si>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</si>
  <si>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</si>
  <si>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</si>
  <si>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</si>
  <si>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</si>
  <si>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</si>
  <si>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</si>
  <si>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</si>
  <si>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</si>
  <si>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</si>
  <si>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</si>
  <si>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</si>
  <si>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</si>
  <si>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</si>
  <si>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</si>
  <si>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</si>
  <si>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</si>
  <si>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</si>
  <si>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</si>
  <si>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</si>
  <si>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</si>
  <si>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</si>
  <si>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</si>
  <si>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</si>
  <si>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</si>
  <si>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</si>
  <si>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</si>
  <si>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</si>
  <si>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</si>
  <si>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</si>
  <si>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</si>
  <si>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</si>
  <si>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</si>
  <si>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</si>
  <si>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</si>
  <si>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</si>
  <si>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</si>
  <si>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</si>
  <si>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</si>
  <si>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</si>
  <si>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</si>
  <si>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</si>
  <si>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</si>
  <si>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</si>
  <si>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</si>
  <si>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</si>
  <si>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</si>
  <si>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</si>
  <si>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</si>
  <si>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</si>
  <si>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</si>
  <si>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</si>
  <si>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</si>
  <si>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</si>
  <si>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</si>
  <si>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甲府市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</si>
  <si>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</si>
  <si>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</si>
  <si>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</si>
  <si>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</si>
  <si>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</si>
  <si>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</si>
  <si>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</si>
  <si>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</si>
  <si>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</si>
  <si>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</si>
  <si>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</si>
  <si>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</si>
  <si>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</si>
  <si>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</si>
  <si>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</si>
  <si>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</si>
  <si>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</si>
  <si>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当該地区は、過疎化・高齢化が進み、区域内人口は減少している。従って、使用料収入も減少しており、一般会計からの繰入れで事業を運営している。
収益的収支比率は、委託料等の総費用は同程度で推移しているが、100％未満であり、経営改善に向けた努力が必要である。
企業債残高事業規模比率は、類似団体と比較すると低く、企業債残高も少額となっているが、今後は、施設更新等もあり、適切な事業執行に努める事が必要である。
経費回収率に関しては、100％未満であり、使用料の見直し検討が今後、必要である。
汚水処理原価は、類似団体と比較すると低い状況にあり、維持管理費の縮減に努める必要がある。
施設利用率は、区域内人口が減少しているため、減少傾向である。
</t>
    <rPh sb="0" eb="2">
      <t>トウガイ</t>
    </rPh>
    <rPh sb="2" eb="3">
      <t>チ</t>
    </rPh>
    <rPh sb="3" eb="4">
      <t>ク</t>
    </rPh>
    <rPh sb="6" eb="9">
      <t>カソカ</t>
    </rPh>
    <rPh sb="10" eb="13">
      <t>コウレイカ</t>
    </rPh>
    <rPh sb="14" eb="15">
      <t>スス</t>
    </rPh>
    <rPh sb="17" eb="19">
      <t>クイキ</t>
    </rPh>
    <rPh sb="19" eb="20">
      <t>ナイ</t>
    </rPh>
    <rPh sb="20" eb="22">
      <t>ジンコウ</t>
    </rPh>
    <rPh sb="23" eb="25">
      <t>ゲンショウ</t>
    </rPh>
    <rPh sb="30" eb="31">
      <t>シタガ</t>
    </rPh>
    <rPh sb="34" eb="37">
      <t>シヨウリョウ</t>
    </rPh>
    <rPh sb="37" eb="39">
      <t>シュウニュウ</t>
    </rPh>
    <rPh sb="40" eb="42">
      <t>ゲンショウ</t>
    </rPh>
    <rPh sb="47" eb="49">
      <t>イッパン</t>
    </rPh>
    <rPh sb="49" eb="51">
      <t>カイケイ</t>
    </rPh>
    <rPh sb="54" eb="56">
      <t>クリイレ</t>
    </rPh>
    <rPh sb="58" eb="60">
      <t>ジギョウ</t>
    </rPh>
    <rPh sb="61" eb="63">
      <t>ウンエイ</t>
    </rPh>
    <rPh sb="69" eb="72">
      <t>シュウエキテキ</t>
    </rPh>
    <rPh sb="72" eb="74">
      <t>シュウシ</t>
    </rPh>
    <rPh sb="74" eb="76">
      <t>ヒリツ</t>
    </rPh>
    <rPh sb="103" eb="105">
      <t>ミマン</t>
    </rPh>
    <rPh sb="109" eb="111">
      <t>ケイエイ</t>
    </rPh>
    <rPh sb="111" eb="113">
      <t>カイゼン</t>
    </rPh>
    <rPh sb="114" eb="115">
      <t>ム</t>
    </rPh>
    <rPh sb="117" eb="119">
      <t>ドリョク</t>
    </rPh>
    <rPh sb="120" eb="122">
      <t>ヒツヨウ</t>
    </rPh>
    <rPh sb="127" eb="129">
      <t>キギョウ</t>
    </rPh>
    <rPh sb="129" eb="130">
      <t>サイ</t>
    </rPh>
    <rPh sb="130" eb="132">
      <t>ザンダカ</t>
    </rPh>
    <rPh sb="132" eb="134">
      <t>ジギョウ</t>
    </rPh>
    <rPh sb="134" eb="136">
      <t>キボ</t>
    </rPh>
    <rPh sb="136" eb="138">
      <t>ヒリツ</t>
    </rPh>
    <rPh sb="140" eb="142">
      <t>ルイジ</t>
    </rPh>
    <rPh sb="142" eb="144">
      <t>ダンタイ</t>
    </rPh>
    <rPh sb="145" eb="147">
      <t>ヒカク</t>
    </rPh>
    <rPh sb="150" eb="151">
      <t>ヒク</t>
    </rPh>
    <rPh sb="153" eb="155">
      <t>キギョウ</t>
    </rPh>
    <rPh sb="155" eb="156">
      <t>サイ</t>
    </rPh>
    <rPh sb="156" eb="158">
      <t>ザンダカ</t>
    </rPh>
    <rPh sb="159" eb="161">
      <t>ショウガク</t>
    </rPh>
    <rPh sb="169" eb="171">
      <t>コンゴ</t>
    </rPh>
    <rPh sb="173" eb="175">
      <t>シセツ</t>
    </rPh>
    <rPh sb="175" eb="177">
      <t>コウシン</t>
    </rPh>
    <rPh sb="177" eb="178">
      <t>トウ</t>
    </rPh>
    <rPh sb="182" eb="184">
      <t>テキセツ</t>
    </rPh>
    <rPh sb="185" eb="187">
      <t>ジギョウ</t>
    </rPh>
    <rPh sb="187" eb="189">
      <t>シッコウ</t>
    </rPh>
    <rPh sb="190" eb="191">
      <t>ツト</t>
    </rPh>
    <rPh sb="193" eb="194">
      <t>コト</t>
    </rPh>
    <rPh sb="195" eb="197">
      <t>ヒツヨウ</t>
    </rPh>
    <rPh sb="202" eb="204">
      <t>ケイヒ</t>
    </rPh>
    <rPh sb="204" eb="206">
      <t>カイシュウ</t>
    </rPh>
    <rPh sb="206" eb="207">
      <t>リツ</t>
    </rPh>
    <rPh sb="208" eb="209">
      <t>カン</t>
    </rPh>
    <rPh sb="217" eb="219">
      <t>ミマン</t>
    </rPh>
    <rPh sb="223" eb="226">
      <t>シヨウリョウ</t>
    </rPh>
    <rPh sb="227" eb="229">
      <t>ミナオ</t>
    </rPh>
    <rPh sb="230" eb="232">
      <t>ケントウ</t>
    </rPh>
    <rPh sb="233" eb="235">
      <t>コンゴ</t>
    </rPh>
    <rPh sb="236" eb="238">
      <t>ヒツヨウ</t>
    </rPh>
    <rPh sb="243" eb="245">
      <t>オスイ</t>
    </rPh>
    <rPh sb="245" eb="247">
      <t>ショリ</t>
    </rPh>
    <rPh sb="247" eb="249">
      <t>ゲンカ</t>
    </rPh>
    <rPh sb="251" eb="253">
      <t>ルイジ</t>
    </rPh>
    <rPh sb="253" eb="255">
      <t>ダンタイ</t>
    </rPh>
    <rPh sb="256" eb="258">
      <t>ヒカク</t>
    </rPh>
    <rPh sb="261" eb="262">
      <t>ヒク</t>
    </rPh>
    <rPh sb="263" eb="265">
      <t>ジョウキョウ</t>
    </rPh>
    <rPh sb="269" eb="271">
      <t>イジ</t>
    </rPh>
    <rPh sb="271" eb="274">
      <t>カンリヒ</t>
    </rPh>
    <rPh sb="275" eb="277">
      <t>シュクゲン</t>
    </rPh>
    <rPh sb="278" eb="279">
      <t>ツト</t>
    </rPh>
    <rPh sb="281" eb="283">
      <t>ヒツヨウ</t>
    </rPh>
    <rPh sb="288" eb="290">
      <t>シセツ</t>
    </rPh>
    <rPh sb="290" eb="292">
      <t>リヨウ</t>
    </rPh>
    <rPh sb="292" eb="293">
      <t>リツ</t>
    </rPh>
    <rPh sb="295" eb="297">
      <t>クイキ</t>
    </rPh>
    <rPh sb="297" eb="298">
      <t>ナイ</t>
    </rPh>
    <rPh sb="298" eb="300">
      <t>ジンコウ</t>
    </rPh>
    <rPh sb="301" eb="303">
      <t>ゲンショウ</t>
    </rPh>
    <rPh sb="310" eb="312">
      <t>ゲンショウ</t>
    </rPh>
    <rPh sb="312" eb="314">
      <t>ケイコウ</t>
    </rPh>
    <phoneticPr fontId="4"/>
  </si>
  <si>
    <t>施設供用から20年以上が経過しており、施設の機器故障に対しては修繕等を行っている。今後は、修繕対応を行うとともに、最適化整備構想を基に、施設の長寿命化を図って行く。</t>
    <rPh sb="0" eb="2">
      <t>シセツ</t>
    </rPh>
    <rPh sb="2" eb="4">
      <t>キョウヨウ</t>
    </rPh>
    <rPh sb="8" eb="11">
      <t>ネンイジョウ</t>
    </rPh>
    <rPh sb="12" eb="14">
      <t>ケイカ</t>
    </rPh>
    <rPh sb="19" eb="21">
      <t>シセツ</t>
    </rPh>
    <rPh sb="22" eb="24">
      <t>キキ</t>
    </rPh>
    <rPh sb="24" eb="26">
      <t>コショウ</t>
    </rPh>
    <rPh sb="27" eb="28">
      <t>タイ</t>
    </rPh>
    <rPh sb="31" eb="33">
      <t>シュウゼン</t>
    </rPh>
    <rPh sb="33" eb="34">
      <t>トウ</t>
    </rPh>
    <rPh sb="35" eb="36">
      <t>オコナ</t>
    </rPh>
    <rPh sb="41" eb="43">
      <t>コンゴ</t>
    </rPh>
    <rPh sb="45" eb="47">
      <t>シュウゼン</t>
    </rPh>
    <rPh sb="47" eb="49">
      <t>タイオウ</t>
    </rPh>
    <rPh sb="50" eb="51">
      <t>オコナ</t>
    </rPh>
    <rPh sb="57" eb="60">
      <t>サイテキカ</t>
    </rPh>
    <rPh sb="60" eb="62">
      <t>セイビ</t>
    </rPh>
    <rPh sb="62" eb="64">
      <t>コウソウ</t>
    </rPh>
    <rPh sb="65" eb="66">
      <t>モト</t>
    </rPh>
    <rPh sb="68" eb="70">
      <t>シセツ</t>
    </rPh>
    <rPh sb="71" eb="75">
      <t>チョウジュミョウカ</t>
    </rPh>
    <rPh sb="76" eb="77">
      <t>ハカ</t>
    </rPh>
    <rPh sb="79" eb="80">
      <t>イ</t>
    </rPh>
    <phoneticPr fontId="4"/>
  </si>
  <si>
    <t>地域の実情を踏まえながら、経営状況を的確に認識する中で健全な経営に努める。</t>
    <rPh sb="0" eb="2">
      <t>チイキ</t>
    </rPh>
    <rPh sb="3" eb="5">
      <t>ジツジョウ</t>
    </rPh>
    <rPh sb="6" eb="7">
      <t>フ</t>
    </rPh>
    <rPh sb="13" eb="15">
      <t>ケイエイ</t>
    </rPh>
    <rPh sb="15" eb="17">
      <t>ジョウキョウ</t>
    </rPh>
    <rPh sb="18" eb="20">
      <t>テキカク</t>
    </rPh>
    <rPh sb="21" eb="23">
      <t>ニンシキ</t>
    </rPh>
    <rPh sb="25" eb="26">
      <t>ナカ</t>
    </rPh>
    <rPh sb="27" eb="29">
      <t>ケンゼン</t>
    </rPh>
    <rPh sb="30" eb="32">
      <t>ケイエイ</t>
    </rPh>
    <rPh sb="33" eb="3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</si>
</sst>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7-4E45-B928-CA17FA74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7-4E45-B928-CA17FA74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23.61</c:v>
                </c:pt>
                <c:pt idx="1">
                  <c:v>23.47</c:v>
                </c:pt>
                <c:pt idx="2">
                  <c:v>22.05</c:v>
                </c:pt>
                <c:pt idx="3">
                  <c:v>19.489999999999998</c:v>
                </c:pt>
                <c:pt idx="4">
                  <c:v>19.350000000000001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A-49F1-8F18-6B744F074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A-49F1-8F18-6B744F074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94.09</c:v>
                </c:pt>
                <c:pt idx="1">
                  <c:v>91.06</c:v>
                </c:pt>
                <c:pt idx="2">
                  <c:v>90.63</c:v>
                </c:pt>
                <c:pt idx="3">
                  <c:v>94.47</c:v>
                </c:pt>
                <c:pt idx="4">
                  <c:v>96.46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D-4270-A4BB-07A443D3D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270-A4BB-07A443D3D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80.64</c:v>
                </c:pt>
                <c:pt idx="1">
                  <c:v>86.46</c:v>
                </c:pt>
                <c:pt idx="2">
                  <c:v>86.82</c:v>
                </c:pt>
                <c:pt idx="3">
                  <c:v>94.2</c:v>
                </c:pt>
                <c:pt idx="4">
                  <c:v>93.42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3-4B81-B86A-3886D9F6F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3-4B81-B86A-3886D9F6F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3BE-8301-E3273F8D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A-43BE-8301-E3273F8D3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6-4C58-B67F-FEEFF7CBE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6-4C58-B67F-FEEFF7CBE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C-41CF-90C6-AD01996F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C-41CF-90C6-AD01996F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E-43F2-87F6-9AFD77A4B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E-43F2-87F6-9AFD77A4B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631.88</c:v>
                </c:pt>
                <c:pt idx="1">
                  <c:v>429.53</c:v>
                </c:pt>
                <c:pt idx="2">
                  <c:v>101.1</c:v>
                </c:pt>
                <c:pt idx="3">
                  <c:v>233.39</c:v>
                </c:pt>
                <c:pt idx="4">
                  <c:v>436.51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20F-9BFA-88277C786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A-420F-9BFA-88277C786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40.46</c:v>
                </c:pt>
                <c:pt idx="1">
                  <c:v>31.95</c:v>
                </c:pt>
                <c:pt idx="2">
                  <c:v>39.22</c:v>
                </c:pt>
                <c:pt idx="3">
                  <c:v>54.66</c:v>
                </c:pt>
                <c:pt idx="4">
                  <c:v>52.64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8-4B20-AF3E-9CDA1FB5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8-4B20-AF3E-9CDA1FB5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235.76</c:v>
                </c:pt>
                <c:pt idx="1">
                  <c:v>291.20999999999998</c:v>
                </c:pt>
                <c:pt idx="2">
                  <c:v>258.04000000000002</c:v>
                </c:pt>
                <c:pt idx="3">
                  <c:v>204.65</c:v>
                </c:pt>
                <c:pt idx="4">
                  <c:v>208.16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D-463C-9535-BEDEC09E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D-463C-9535-BEDEC09E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T49" zoomScale="78" zoomScaleNormal="78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山梨県　甲府市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186393</v>
      </c>
      <c r="AM8" s="55"/>
      <c r="AN8" s="55"/>
      <c r="AO8" s="55"/>
      <c r="AP8" s="55"/>
      <c r="AQ8" s="55"/>
      <c r="AR8" s="55"/>
      <c r="AS8" s="55"/>
      <c r="AT8" s="54">
        <f>データ!T6</f>
        <v>212.47</v>
      </c>
      <c r="AU8" s="54"/>
      <c r="AV8" s="54"/>
      <c r="AW8" s="54"/>
      <c r="AX8" s="54"/>
      <c r="AY8" s="54"/>
      <c r="AZ8" s="54"/>
      <c r="BA8" s="54"/>
      <c r="BB8" s="54">
        <f>データ!U6</f>
        <v>877.27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0.11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4200</v>
      </c>
      <c r="AE10" s="55"/>
      <c r="AF10" s="55"/>
      <c r="AG10" s="55"/>
      <c r="AH10" s="55"/>
      <c r="AI10" s="55"/>
      <c r="AJ10" s="55"/>
      <c r="AK10" s="2"/>
      <c r="AL10" s="55">
        <f>データ!V6</f>
        <v>198</v>
      </c>
      <c r="AM10" s="55"/>
      <c r="AN10" s="55"/>
      <c r="AO10" s="55"/>
      <c r="AP10" s="55"/>
      <c r="AQ10" s="55"/>
      <c r="AR10" s="55"/>
      <c r="AS10" s="55"/>
      <c r="AT10" s="54">
        <f>データ!W6</f>
        <v>0.13</v>
      </c>
      <c r="AU10" s="54"/>
      <c r="AV10" s="54"/>
      <c r="AW10" s="54"/>
      <c r="AX10" s="54"/>
      <c r="AY10" s="54"/>
      <c r="AZ10" s="54"/>
      <c r="BA10" s="54"/>
      <c r="BB10" s="54">
        <f>データ!X6</f>
        <v>1523.08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44</v>
      </c>
      <c r="O86" s="12" t="str">
        <f>データ!EO6</f>
        <v>【0.02】</v>
      </c>
    </row>
  </sheetData>
  <sheetProtection algorithmName="SHA-512" hashValue="3gmpUDlwrhhFWwDmu2sQsTYU406XxN+pbrb7+ISjTfL6+KpSERX32NJ07XEGsPq6AzUgGSGAPUGWNdqwIiXM/Q==" saltValue="T5zqNWkUczDpg+CuEHif2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192015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山梨県　甲府市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0.11</v>
      </c>
      <c r="Q6" s="20">
        <f t="shared" si="3"/>
        <v>100</v>
      </c>
      <c r="R6" s="20">
        <f t="shared" si="3"/>
        <v>4200</v>
      </c>
      <c r="S6" s="20">
        <f t="shared" si="3"/>
        <v>186393</v>
      </c>
      <c r="T6" s="20">
        <f t="shared" si="3"/>
        <v>212.47</v>
      </c>
      <c r="U6" s="20">
        <f t="shared" si="3"/>
        <v>877.27</v>
      </c>
      <c r="V6" s="20">
        <f t="shared" si="3"/>
        <v>198</v>
      </c>
      <c r="W6" s="20">
        <f t="shared" si="3"/>
        <v>0.13</v>
      </c>
      <c r="X6" s="20">
        <f t="shared" si="3"/>
        <v>1523.08</v>
      </c>
      <c r="Y6" s="21">
        <f>IF(Y7="",NA(),Y7)</f>
        <v>80.64</v>
      </c>
      <c r="Z6" s="21">
        <f t="shared" ref="Z6:AH6" si="4">IF(Z7="",NA(),Z7)</f>
        <v>86.46</v>
      </c>
      <c r="AA6" s="21">
        <f t="shared" si="4"/>
        <v>86.82</v>
      </c>
      <c r="AB6" s="21">
        <f t="shared" si="4"/>
        <v>94.2</v>
      </c>
      <c r="AC6" s="21">
        <f t="shared" si="4"/>
        <v>93.42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631.88</v>
      </c>
      <c r="BG6" s="21">
        <f t="shared" ref="BG6:BO6" si="7">IF(BG7="",NA(),BG7)</f>
        <v>429.53</v>
      </c>
      <c r="BH6" s="21">
        <f t="shared" si="7"/>
        <v>101.1</v>
      </c>
      <c r="BI6" s="21">
        <f t="shared" si="7"/>
        <v>233.39</v>
      </c>
      <c r="BJ6" s="21">
        <f t="shared" si="7"/>
        <v>436.51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40.46</v>
      </c>
      <c r="BR6" s="21">
        <f t="shared" ref="BR6:BZ6" si="8">IF(BR7="",NA(),BR7)</f>
        <v>31.95</v>
      </c>
      <c r="BS6" s="21">
        <f t="shared" si="8"/>
        <v>39.22</v>
      </c>
      <c r="BT6" s="21">
        <f t="shared" si="8"/>
        <v>54.66</v>
      </c>
      <c r="BU6" s="21">
        <f t="shared" si="8"/>
        <v>52.64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235.76</v>
      </c>
      <c r="CC6" s="21">
        <f t="shared" ref="CC6:CK6" si="9">IF(CC7="",NA(),CC7)</f>
        <v>291.20999999999998</v>
      </c>
      <c r="CD6" s="21">
        <f t="shared" si="9"/>
        <v>258.04000000000002</v>
      </c>
      <c r="CE6" s="21">
        <f t="shared" si="9"/>
        <v>204.65</v>
      </c>
      <c r="CF6" s="21">
        <f t="shared" si="9"/>
        <v>208.16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23.61</v>
      </c>
      <c r="CN6" s="21">
        <f t="shared" ref="CN6:CV6" si="10">IF(CN7="",NA(),CN7)</f>
        <v>23.47</v>
      </c>
      <c r="CO6" s="21">
        <f t="shared" si="10"/>
        <v>22.05</v>
      </c>
      <c r="CP6" s="21">
        <f t="shared" si="10"/>
        <v>19.489999999999998</v>
      </c>
      <c r="CQ6" s="21">
        <f t="shared" si="10"/>
        <v>19.350000000000001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94.09</v>
      </c>
      <c r="CY6" s="21">
        <f t="shared" ref="CY6:DG6" si="11">IF(CY7="",NA(),CY7)</f>
        <v>91.06</v>
      </c>
      <c r="CZ6" s="21">
        <f t="shared" si="11"/>
        <v>90.63</v>
      </c>
      <c r="DA6" s="21">
        <f t="shared" si="11"/>
        <v>94.47</v>
      </c>
      <c r="DB6" s="21">
        <f t="shared" si="11"/>
        <v>96.46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192015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0.11</v>
      </c>
      <c r="Q7" s="24">
        <v>100</v>
      </c>
      <c r="R7" s="24">
        <v>4200</v>
      </c>
      <c r="S7" s="24">
        <v>186393</v>
      </c>
      <c r="T7" s="24">
        <v>212.47</v>
      </c>
      <c r="U7" s="24">
        <v>877.27</v>
      </c>
      <c r="V7" s="24">
        <v>198</v>
      </c>
      <c r="W7" s="24">
        <v>0.13</v>
      </c>
      <c r="X7" s="24">
        <v>1523.08</v>
      </c>
      <c r="Y7" s="24">
        <v>80.64</v>
      </c>
      <c r="Z7" s="24">
        <v>86.46</v>
      </c>
      <c r="AA7" s="24">
        <v>86.82</v>
      </c>
      <c r="AB7" s="24">
        <v>94.2</v>
      </c>
      <c r="AC7" s="24">
        <v>93.42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631.88</v>
      </c>
      <c r="BG7" s="24">
        <v>429.53</v>
      </c>
      <c r="BH7" s="24">
        <v>101.1</v>
      </c>
      <c r="BI7" s="24">
        <v>233.39</v>
      </c>
      <c r="BJ7" s="24">
        <v>436.51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40.46</v>
      </c>
      <c r="BR7" s="24">
        <v>31.95</v>
      </c>
      <c r="BS7" s="24">
        <v>39.22</v>
      </c>
      <c r="BT7" s="24">
        <v>54.66</v>
      </c>
      <c r="BU7" s="24">
        <v>52.64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235.76</v>
      </c>
      <c r="CC7" s="24">
        <v>291.20999999999998</v>
      </c>
      <c r="CD7" s="24">
        <v>258.04000000000002</v>
      </c>
      <c r="CE7" s="24">
        <v>204.65</v>
      </c>
      <c r="CF7" s="24">
        <v>208.16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23.61</v>
      </c>
      <c r="CN7" s="24">
        <v>23.47</v>
      </c>
      <c r="CO7" s="24">
        <v>22.05</v>
      </c>
      <c r="CP7" s="24">
        <v>19.489999999999998</v>
      </c>
      <c r="CQ7" s="24">
        <v>19.350000000000001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94.09</v>
      </c>
      <c r="CY7" s="24">
        <v>91.06</v>
      </c>
      <c r="CZ7" s="24">
        <v>90.63</v>
      </c>
      <c r="DA7" s="24">
        <v>94.47</v>
      </c>
      <c r="DB7" s="24">
        <v>96.46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VJ021</cp:lastModifiedBy>
  <cp:lastPrinted>2024-02-07T01:49:03Z</cp:lastPrinted>
  <dcterms:created xsi:type="dcterms:W3CDTF">2023-12-12T02:54:00Z</dcterms:created>
  <dcterms:modified xsi:type="dcterms:W3CDTF">2024-02-07T02:30:06Z</dcterms:modified>
  <cp:category/>
</cp:coreProperties>
</file>