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5照会・依頼等\85 経営比較分析表\02　回答\下水\"/>
    </mc:Choice>
  </mc:AlternateContent>
  <workbookProtection workbookAlgorithmName="SHA-512" workbookHashValue="Kc+33qP+0YOW4+QSZMFckaH8l546Kee9UzZ1RMPfQBe4Wo0suW6QC+HjO+w78yOEa29Pn3h05JMPTHBgqdP6aA==" workbookSaltValue="cG5947v6jJ9O+32jcq6+u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<sst xmlns="http://schemas.openxmlformats.org/spreadsheetml/2006/main" count="231" uniqueCount="118">
  <si>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</si>
  <si>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</si>
  <si>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</si>
  <si>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</si>
  <si>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</si>
  <si>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</si>
  <si>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</si>
  <si>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</si>
  <si>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</si>
  <si>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</si>
  <si>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</si>
  <si>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</si>
  <si>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</si>
  <si>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</si>
  <si>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</si>
  <si>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</si>
  <si>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</si>
  <si>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</si>
  <si>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</si>
  <si>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</si>
  <si>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</si>
  <si>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</si>
  <si>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</si>
  <si>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</si>
  <si>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</si>
  <si>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</si>
  <si>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</si>
  <si>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</si>
  <si>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</si>
  <si>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</si>
  <si>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</si>
  <si>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</si>
  <si>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</si>
  <si>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</si>
  <si>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</si>
  <si>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</si>
  <si>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</si>
  <si>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</si>
  <si>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</si>
  <si>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</si>
  <si>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</si>
  <si>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</si>
  <si>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</si>
  <si>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</si>
  <si>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</si>
  <si>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</si>
  <si>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</si>
  <si>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</si>
  <si>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</si>
  <si>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</si>
  <si>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</si>
  <si>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</si>
  <si>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</si>
  <si>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</si>
  <si>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</si>
  <si>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</si>
  <si>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</si>
  <si>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</si>
  <si>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</si>
  <si>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</si>
  <si>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</si>
  <si>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</si>
  <si>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</si>
  <si>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</si>
  <si>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</si>
  <si>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</si>
  <si>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</si>
  <si>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</si>
  <si>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</si>
  <si>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</si>
  <si>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</si>
  <si>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</si>
  <si>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</si>
  <si>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</si>
  <si>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</si>
  <si>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</si>
  <si>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</si>
  <si>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</si>
  <si>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</si>
  <si>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</si>
  <si>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</si>
  <si>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</si>
  <si>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</si>
  <si>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</si>
  <si>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</si>
  <si>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</si>
  <si>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</si>
  <si>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</si>
  <si>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</si>
  <si>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</si>
  <si>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</si>
  <si>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</si>
  <si>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</si>
  <si>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</si>
  <si>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</si>
  <si>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</si>
  <si>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</si>
  <si>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</si>
  <si>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</si>
  <si>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</si>
  <si>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</si>
  <si>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</si>
  <si>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</si>
  <si>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</si>
  <si>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</si>
  <si>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</si>
  <si>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</si>
  <si>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</si>
  <si>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</si>
  <si>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</si>
  <si>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</si>
  <si>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</si>
  <si>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</si>
  <si>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</si>
  <si>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</si>
  <si>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常収支比率は、前年度と比較して上昇し、引き続き100％を上回っていることから、使用料収入等により維持管理費や支払利息等の費用を賄えている。類似団体の平均と比較しても高い数値であり、安定した経営状況を維持している。
流動比率は、前年度と比較して低下し、類似団体の平均と比較しても低い数値である。短期的な債務に対しては、下水道使用料収入や一般会計繰入金・国庫補助金等で賄うことができ、支払能力は確保できている。
企業債残高対事業規模比率は、企業債残高が影響し、前年度とほぼ変わらず高い数値である。
経費回収率および汚水処理原価に大きな増減はない。
施設利用率は、類似団体の平均と比較しても高い数値となっており、処理量に合った施設能力・規模といえる。
水洗化率は、前年度と比較して上昇し、類似団体の平均と比較しても高い数値となっている。今後も効果的な普及活動を進め、水洗化率の向上を図る。</t>
    <phoneticPr fontId="4"/>
  </si>
  <si>
    <t>本市の下水道事業は、人口減少等による収入減や施設整備に要する経費の増加による厳しい経営状況のなか、経営戦略に基づく事業を着実に進め、経営の改善に努めてきた。
そのため、経常収支比率及び経費回収率等の指標からは、経営の健全性・効率性が継続的に確保されていると判断できる。
昨今の労務単価の上昇、物価高騰などにより、これまで以上に厳しい経営状況が見込まれるが、「甲府市上下水道事業経営戦略」に基づき、中・長期的視点に立った経年化施設の整備及び管路更新等の事業を着実に進めることにより、施設の強靭化等を図り、健全で効率的な事業経営に努めていく。</t>
    <phoneticPr fontId="4"/>
  </si>
  <si>
    <t>有形固定資産減価償却率は、前年度と比較して上昇し、類似団体の平均と比較しても高い数値となっている。
管渠老朽化率及び管渠改善率は、法定耐用年数を経過した管渠がなく、改善を必要とする管渠が少ないため、類似団体と比較し低い数値となっている。今後も「甲府市公共下水道ストックマネジメント計画」等に基づき、施設の適切な維持管理を行うとともに、更新投資の適正化を図り、施設や管渠の改築を効果的に進めていく。</t>
    <rPh sb="50" eb="52">
      <t>カンキョ</t>
    </rPh>
    <rPh sb="52" eb="55">
      <t>ロウキュウカ</t>
    </rPh>
    <rPh sb="55" eb="56">
      <t>リツ</t>
    </rPh>
    <rPh sb="56" eb="57">
      <t>オヨ</t>
    </rPh>
    <rPh sb="172" eb="174">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</si>
</sst>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0-8056-4282-930E-7DC0DCCD6E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056-4282-930E-7DC0DCCD6E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76.44</c:v>
                </c:pt>
                <c:pt idx="1">
                  <c:v>77.040000000000006</c:v>
                </c:pt>
                <c:pt idx="2">
                  <c:v>78.739999999999995</c:v>
                </c:pt>
                <c:pt idx="3">
                  <c:v>83.49</c:v>
                </c:pt>
                <c:pt idx="4">
                  <c:v>78.63</c:v>
                </c:pt>
              </c:numCache>
            </c:numRef>
          </c:val>
          <c:extLst>
            <c:ext xmlns:c16="http://schemas.microsoft.com/office/drawing/2014/chart" uri="{C3380CC4-5D6E-409C-BE32-E72D297353CC}">
              <c16:uniqueId val="{00000000-25E6-498D-8874-CEC004560A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5E6-498D-8874-CEC004560A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91.18</c:v>
                </c:pt>
                <c:pt idx="1">
                  <c:v>92.94</c:v>
                </c:pt>
                <c:pt idx="2">
                  <c:v>94.43</c:v>
                </c:pt>
                <c:pt idx="3">
                  <c:v>94.94</c:v>
                </c:pt>
                <c:pt idx="4">
                  <c:v>95.49</c:v>
                </c:pt>
              </c:numCache>
            </c:numRef>
          </c:val>
          <c:extLst>
            <c:ext xmlns:c16="http://schemas.microsoft.com/office/drawing/2014/chart" uri="{C3380CC4-5D6E-409C-BE32-E72D297353CC}">
              <c16:uniqueId val="{00000000-DE72-4A66-9E1D-2B3E7AC7C9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DE72-4A66-9E1D-2B3E7AC7C9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110.85</c:v>
                </c:pt>
                <c:pt idx="1">
                  <c:v>108.26</c:v>
                </c:pt>
                <c:pt idx="2">
                  <c:v>108.41</c:v>
                </c:pt>
                <c:pt idx="3">
                  <c:v>109.29</c:v>
                </c:pt>
                <c:pt idx="4">
                  <c:v>112.57</c:v>
                </c:pt>
              </c:numCache>
            </c:numRef>
          </c:val>
          <c:extLst>
            <c:ext xmlns:c16="http://schemas.microsoft.com/office/drawing/2014/chart" uri="{C3380CC4-5D6E-409C-BE32-E72D297353CC}">
              <c16:uniqueId val="{00000000-E640-47F0-8378-45E73BA2A5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E640-47F0-8378-45E73BA2A5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22.01</c:v>
                </c:pt>
                <c:pt idx="1">
                  <c:v>23.82</c:v>
                </c:pt>
                <c:pt idx="2">
                  <c:v>25.39</c:v>
                </c:pt>
                <c:pt idx="3">
                  <c:v>26.94</c:v>
                </c:pt>
                <c:pt idx="4">
                  <c:v>29.36</c:v>
                </c:pt>
              </c:numCache>
            </c:numRef>
          </c:val>
          <c:extLst>
            <c:ext xmlns:c16="http://schemas.microsoft.com/office/drawing/2014/chart" uri="{C3380CC4-5D6E-409C-BE32-E72D297353CC}">
              <c16:uniqueId val="{00000000-C447-4B1D-B72C-62F2F5936E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C447-4B1D-B72C-62F2F5936E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3-44EB-B878-DA772CA13A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0803-44EB-B878-DA772CA13A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D-455F-B81C-0687CA39F4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35D-455F-B81C-0687CA39F4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84.13</c:v>
                </c:pt>
                <c:pt idx="1">
                  <c:v>72.02</c:v>
                </c:pt>
                <c:pt idx="2">
                  <c:v>44.38</c:v>
                </c:pt>
                <c:pt idx="3">
                  <c:v>22.24</c:v>
                </c:pt>
                <c:pt idx="4">
                  <c:v>16.89</c:v>
                </c:pt>
              </c:numCache>
            </c:numRef>
          </c:val>
          <c:extLst>
            <c:ext xmlns:c16="http://schemas.microsoft.com/office/drawing/2014/chart" uri="{C3380CC4-5D6E-409C-BE32-E72D297353CC}">
              <c16:uniqueId val="{00000000-8A02-46FC-ABEE-4EC7004C2B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A02-46FC-ABEE-4EC7004C2B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2085.17</c:v>
                </c:pt>
                <c:pt idx="1">
                  <c:v>2091.02</c:v>
                </c:pt>
                <c:pt idx="2">
                  <c:v>2109.59</c:v>
                </c:pt>
                <c:pt idx="3">
                  <c:v>2078.4</c:v>
                </c:pt>
                <c:pt idx="4">
                  <c:v>2065.7800000000002</c:v>
                </c:pt>
              </c:numCache>
            </c:numRef>
          </c:val>
          <c:extLst>
            <c:ext xmlns:c16="http://schemas.microsoft.com/office/drawing/2014/chart" uri="{C3380CC4-5D6E-409C-BE32-E72D297353CC}">
              <c16:uniqueId val="{00000000-DEF3-4D4C-AEDC-07EDD66F1A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EF3-4D4C-AEDC-07EDD66F1A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111.5</c:v>
                </c:pt>
                <c:pt idx="1">
                  <c:v>100</c:v>
                </c:pt>
                <c:pt idx="2">
                  <c:v>100</c:v>
                </c:pt>
                <c:pt idx="3">
                  <c:v>100</c:v>
                </c:pt>
                <c:pt idx="4">
                  <c:v>100</c:v>
                </c:pt>
              </c:numCache>
            </c:numRef>
          </c:val>
          <c:extLst>
            <c:ext xmlns:c16="http://schemas.microsoft.com/office/drawing/2014/chart" uri="{C3380CC4-5D6E-409C-BE32-E72D297353CC}">
              <c16:uniqueId val="{00000000-7FF8-45EA-B110-C5235BC6A2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FF8-45EA-B110-C5235BC6A2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154.99</c:v>
                </c:pt>
                <c:pt idx="1">
                  <c:v>171.03</c:v>
                </c:pt>
                <c:pt idx="2">
                  <c:v>169.02</c:v>
                </c:pt>
                <c:pt idx="3">
                  <c:v>170.58</c:v>
                </c:pt>
                <c:pt idx="4">
                  <c:v>171.9</c:v>
                </c:pt>
              </c:numCache>
            </c:numRef>
          </c:val>
          <c:extLst>
            <c:ext xmlns:c16="http://schemas.microsoft.com/office/drawing/2014/chart" uri="{C3380CC4-5D6E-409C-BE32-E72D297353CC}">
              <c16:uniqueId val="{00000000-2AF4-4F08-9BAF-F7C6AE8865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AF4-4F08-9BAF-F7C6AE8865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51">
        <f>データ!S6</f>
        <v>186393</v>
      </c>
      <c r="AM8" s="51"/>
      <c r="AN8" s="51"/>
      <c r="AO8" s="51"/>
      <c r="AP8" s="51"/>
      <c r="AQ8" s="51"/>
      <c r="AR8" s="51"/>
      <c r="AS8" s="51"/>
      <c r="AT8" s="52">
        <f>データ!T6</f>
        <v>212.47</v>
      </c>
      <c r="AU8" s="52"/>
      <c r="AV8" s="52"/>
      <c r="AW8" s="52"/>
      <c r="AX8" s="52"/>
      <c r="AY8" s="52"/>
      <c r="AZ8" s="52"/>
      <c r="BA8" s="52"/>
      <c r="BB8" s="52">
        <f>データ!U6</f>
        <v>877.27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45.78</v>
      </c>
      <c r="J10" s="52"/>
      <c r="K10" s="52"/>
      <c r="L10" s="52"/>
      <c r="M10" s="52"/>
      <c r="N10" s="52"/>
      <c r="O10" s="52"/>
      <c r="P10" s="52">
        <f>データ!P6</f>
        <v>14.42</v>
      </c>
      <c r="Q10" s="52"/>
      <c r="R10" s="52"/>
      <c r="S10" s="52"/>
      <c r="T10" s="52"/>
      <c r="U10" s="52"/>
      <c r="V10" s="52"/>
      <c r="W10" s="52">
        <f>データ!Q6</f>
        <v>42.46</v>
      </c>
      <c r="X10" s="52"/>
      <c r="Y10" s="52"/>
      <c r="Z10" s="52"/>
      <c r="AA10" s="52"/>
      <c r="AB10" s="52"/>
      <c r="AC10" s="52"/>
      <c r="AD10" s="51">
        <f>データ!R6</f>
        <v>2431</v>
      </c>
      <c r="AE10" s="51"/>
      <c r="AF10" s="51"/>
      <c r="AG10" s="51"/>
      <c r="AH10" s="51"/>
      <c r="AI10" s="51"/>
      <c r="AJ10" s="51"/>
      <c r="AK10" s="2"/>
      <c r="AL10" s="51">
        <f>データ!V6</f>
        <v>26779</v>
      </c>
      <c r="AM10" s="51"/>
      <c r="AN10" s="51"/>
      <c r="AO10" s="51"/>
      <c r="AP10" s="51"/>
      <c r="AQ10" s="51"/>
      <c r="AR10" s="51"/>
      <c r="AS10" s="51"/>
      <c r="AT10" s="52">
        <f>データ!W6</f>
        <v>8.6199999999999992</v>
      </c>
      <c r="AU10" s="52"/>
      <c r="AV10" s="52"/>
      <c r="AW10" s="52"/>
      <c r="AX10" s="52"/>
      <c r="AY10" s="52"/>
      <c r="AZ10" s="52"/>
      <c r="BA10" s="52"/>
      <c r="BB10" s="52">
        <f>データ!X6</f>
        <v>3106.61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4tzNFDfWl3U6RcEBEbZKahFgqxiViKU2AjqyiSvClGbTm49ZYlXUkoZ0zxrnyIWF9vLEVlsO32hkCEMDaXfbqA==" saltValue="YUwqjB7KKiq9s7R4nK1f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192015</v>
      </c>
      <c r="D6" s="19">
        <f t="shared" si="3"/>
        <v>46</v>
      </c>
      <c r="E6" s="19">
        <f t="shared" si="3"/>
        <v>17</v>
      </c>
      <c r="F6" s="19">
        <f t="shared" si="3"/>
        <v>4</v>
      </c>
      <c r="G6" s="19">
        <f t="shared" si="3"/>
        <v>0</v>
      </c>
      <c r="H6" s="19" t="str">
        <f t="shared" si="3"/>
        <v>山梨県　甲府市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45.78</v>
      </c>
      <c r="P6" s="20">
        <f t="shared" si="3"/>
        <v>14.42</v>
      </c>
      <c r="Q6" s="20">
        <f t="shared" si="3"/>
        <v>42.46</v>
      </c>
      <c r="R6" s="20">
        <f t="shared" si="3"/>
        <v>2431</v>
      </c>
      <c r="S6" s="20">
        <f t="shared" si="3"/>
        <v>186393</v>
      </c>
      <c r="T6" s="20">
        <f t="shared" si="3"/>
        <v>212.47</v>
      </c>
      <c r="U6" s="20">
        <f t="shared" si="3"/>
        <v>877.27</v>
      </c>
      <c r="V6" s="20">
        <f t="shared" si="3"/>
        <v>26779</v>
      </c>
      <c r="W6" s="20">
        <f t="shared" si="3"/>
        <v>8.6199999999999992</v>
      </c>
      <c r="X6" s="20">
        <f t="shared" si="3"/>
        <v>3106.61</v>
      </c>
      <c r="Y6" s="21">
        <f>IF(Y7="",NA(),Y7)</f>
        <v>110.85</v>
      </c>
      <c r="Z6" s="21">
        <f t="shared" ref="Z6:AH6" si="4">IF(Z7="",NA(),Z7)</f>
        <v>108.26</v>
      </c>
      <c r="AA6" s="21">
        <f t="shared" si="4"/>
        <v>108.41</v>
      </c>
      <c r="AB6" s="21">
        <f t="shared" si="4"/>
        <v>109.29</v>
      </c>
      <c r="AC6" s="21">
        <f t="shared" si="4"/>
        <v>112.57</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84.13</v>
      </c>
      <c r="AV6" s="21">
        <f t="shared" ref="AV6:BD6" si="6">IF(AV7="",NA(),AV7)</f>
        <v>72.02</v>
      </c>
      <c r="AW6" s="21">
        <f t="shared" si="6"/>
        <v>44.38</v>
      </c>
      <c r="AX6" s="21">
        <f t="shared" si="6"/>
        <v>22.24</v>
      </c>
      <c r="AY6" s="21">
        <f t="shared" si="6"/>
        <v>16.89</v>
      </c>
      <c r="AZ6" s="21">
        <f t="shared" si="6"/>
        <v>49.18</v>
      </c>
      <c r="BA6" s="21">
        <f t="shared" si="6"/>
        <v>47.72</v>
      </c>
      <c r="BB6" s="21">
        <f t="shared" si="6"/>
        <v>44.24</v>
      </c>
      <c r="BC6" s="21">
        <f t="shared" si="6"/>
        <v>43.07</v>
      </c>
      <c r="BD6" s="21">
        <f t="shared" si="6"/>
        <v>45.42</v>
      </c>
      <c r="BE6" s="20" t="str">
        <f>IF(BE7="","",IF(BE7="-","【-】","【"&amp;SUBSTITUTE(TEXT(BE7,"#,##0.00"),"-","△")&amp;"】"))</f>
        <v>【44.25】</v>
      </c>
      <c r="BF6" s="21">
        <f>IF(BF7="",NA(),BF7)</f>
        <v>2085.17</v>
      </c>
      <c r="BG6" s="21">
        <f t="shared" ref="BG6:BO6" si="7">IF(BG7="",NA(),BG7)</f>
        <v>2091.02</v>
      </c>
      <c r="BH6" s="21">
        <f t="shared" si="7"/>
        <v>2109.59</v>
      </c>
      <c r="BI6" s="21">
        <f t="shared" si="7"/>
        <v>2078.4</v>
      </c>
      <c r="BJ6" s="21">
        <f t="shared" si="7"/>
        <v>2065.7800000000002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111.5</v>
      </c>
      <c r="BR6" s="21">
        <f t="shared" ref="BR6:BZ6" si="8">IF(BR7="",NA(),BR7)</f>
        <v>100</v>
      </c>
      <c r="BS6" s="21">
        <f t="shared" si="8"/>
        <v>100</v>
      </c>
      <c r="BT6" s="21">
        <f t="shared" si="8"/>
        <v>100</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154.99</v>
      </c>
      <c r="CC6" s="21">
        <f t="shared" ref="CC6:CK6" si="9">IF(CC7="",NA(),CC7)</f>
        <v>171.03</v>
      </c>
      <c r="CD6" s="21">
        <f t="shared" si="9"/>
        <v>169.02</v>
      </c>
      <c r="CE6" s="21">
        <f t="shared" si="9"/>
        <v>170.58</v>
      </c>
      <c r="CF6" s="21">
        <f t="shared" si="9"/>
        <v>171.9</v>
      </c>
      <c r="CG6" s="21">
        <f t="shared" si="9"/>
        <v>230.02</v>
      </c>
      <c r="CH6" s="21">
        <f t="shared" si="9"/>
        <v>228.47</v>
      </c>
      <c r="CI6" s="21">
        <f t="shared" si="9"/>
        <v>224.88</v>
      </c>
      <c r="CJ6" s="21">
        <f t="shared" si="9"/>
        <v>228.64</v>
      </c>
      <c r="CK6" s="21">
        <f t="shared" si="9"/>
        <v>239.46</v>
      </c>
      <c r="CL6" s="20" t="str">
        <f>IF(CL7="","",IF(CL7="-","【-】","【"&amp;SUBSTITUTE(TEXT(CL7,"#,##0.00"),"-","△")&amp;"】"))</f>
        <v>【220.62】</v>
      </c>
      <c r="CM6" s="21">
        <f>IF(CM7="",NA(),CM7)</f>
        <v>76.44</v>
      </c>
      <c r="CN6" s="21">
        <f t="shared" ref="CN6:CV6" si="10">IF(CN7="",NA(),CN7)</f>
        <v>77.040000000000006</v>
      </c>
      <c r="CO6" s="21">
        <f t="shared" si="10"/>
        <v>78.739999999999995</v>
      </c>
      <c r="CP6" s="21">
        <f t="shared" si="10"/>
        <v>83.49</v>
      </c>
      <c r="CQ6" s="21">
        <f t="shared" si="10"/>
        <v>78.63</v>
      </c>
      <c r="CR6" s="21">
        <f t="shared" si="10"/>
        <v>42.56</v>
      </c>
      <c r="CS6" s="21">
        <f t="shared" si="10"/>
        <v>42.47</v>
      </c>
      <c r="CT6" s="21">
        <f t="shared" si="10"/>
        <v>42.4</v>
      </c>
      <c r="CU6" s="21">
        <f t="shared" si="10"/>
        <v>42.28</v>
      </c>
      <c r="CV6" s="21">
        <f t="shared" si="10"/>
        <v>41.06</v>
      </c>
      <c r="CW6" s="20" t="str">
        <f>IF(CW7="","",IF(CW7="-","【-】","【"&amp;SUBSTITUTE(TEXT(CW7,"#,##0.00"),"-","△")&amp;"】"))</f>
        <v>【42.22】</v>
      </c>
      <c r="CX6" s="21">
        <f>IF(CX7="",NA(),CX7)</f>
        <v>91.18</v>
      </c>
      <c r="CY6" s="21">
        <f t="shared" ref="CY6:DG6" si="11">IF(CY7="",NA(),CY7)</f>
        <v>92.94</v>
      </c>
      <c r="CZ6" s="21">
        <f t="shared" si="11"/>
        <v>94.43</v>
      </c>
      <c r="DA6" s="21">
        <f t="shared" si="11"/>
        <v>94.94</v>
      </c>
      <c r="DB6" s="21">
        <f t="shared" si="11"/>
        <v>95.49</v>
      </c>
      <c r="DC6" s="21">
        <f t="shared" si="11"/>
        <v>83.32</v>
      </c>
      <c r="DD6" s="21">
        <f t="shared" si="11"/>
        <v>83.75</v>
      </c>
      <c r="DE6" s="21">
        <f t="shared" si="11"/>
        <v>84.19</v>
      </c>
      <c r="DF6" s="21">
        <f t="shared" si="11"/>
        <v>84.34</v>
      </c>
      <c r="DG6" s="21">
        <f t="shared" si="11"/>
        <v>84.34</v>
      </c>
      <c r="DH6" s="20" t="str">
        <f>IF(DH7="","",IF(DH7="-","【-】","【"&amp;SUBSTITUTE(TEXT(DH7,"#,##0.00"),"-","△")&amp;"】"))</f>
        <v>【85.67】</v>
      </c>
      <c r="DI6" s="21">
        <f>IF(DI7="",NA(),DI7)</f>
        <v>22.01</v>
      </c>
      <c r="DJ6" s="21">
        <f t="shared" ref="DJ6:DR6" si="12">IF(DJ7="",NA(),DJ7)</f>
        <v>23.82</v>
      </c>
      <c r="DK6" s="21">
        <f t="shared" si="12"/>
        <v>25.39</v>
      </c>
      <c r="DL6" s="21">
        <f t="shared" si="12"/>
        <v>26.94</v>
      </c>
      <c r="DM6" s="21">
        <f t="shared" si="12"/>
        <v>29.36</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1">
        <f>IF(EE7="",NA(),EE7)</f>
        <v>0.01</v>
      </c>
      <c r="EF6" s="21">
        <f t="shared" ref="EF6:EN6" si="14">IF(EF7="",NA(),EF7)</f>
        <v>0.01</v>
      </c>
      <c r="EG6" s="21">
        <f t="shared" si="14"/>
        <v>0.01</v>
      </c>
      <c r="EH6" s="21">
        <f t="shared" si="14"/>
        <v>0.01</v>
      </c>
      <c r="EI6" s="21">
        <f t="shared" si="14"/>
        <v>0.01</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192015</v>
      </c>
      <c r="D7" s="23">
        <v>46</v>
      </c>
      <c r="E7" s="23">
        <v>17</v>
      </c>
      <c r="F7" s="23">
        <v>4</v>
      </c>
      <c r="G7" s="23">
        <v>0</v>
      </c>
      <c r="H7" s="23" t="s">
        <v>96</v>
      </c>
      <c r="I7" s="23" t="s">
        <v>97</v>
      </c>
      <c r="J7" s="23" t="s">
        <v>98</v>
      </c>
      <c r="K7" s="23" t="s">
        <v>99</v>
      </c>
      <c r="L7" s="23" t="s">
        <v>100</v>
      </c>
      <c r="M7" s="23" t="s">
        <v>101</v>
      </c>
      <c r="N7" s="24" t="s">
        <v>102</v>
      </c>
      <c r="O7" s="24">
        <v>45.78</v>
      </c>
      <c r="P7" s="24">
        <v>14.42</v>
      </c>
      <c r="Q7" s="24">
        <v>42.46</v>
      </c>
      <c r="R7" s="24">
        <v>2431</v>
      </c>
      <c r="S7" s="24">
        <v>186393</v>
      </c>
      <c r="T7" s="24">
        <v>212.47</v>
      </c>
      <c r="U7" s="24">
        <v>877.27</v>
      </c>
      <c r="V7" s="24">
        <v>26779</v>
      </c>
      <c r="W7" s="24">
        <v>8.6199999999999992</v>
      </c>
      <c r="X7" s="24">
        <v>3106.61</v>
      </c>
      <c r="Y7" s="24">
        <v>110.85</v>
      </c>
      <c r="Z7" s="24">
        <v>108.26</v>
      </c>
      <c r="AA7" s="24">
        <v>108.41</v>
      </c>
      <c r="AB7" s="24">
        <v>109.29</v>
      </c>
      <c r="AC7" s="24">
        <v>112.57</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84.13</v>
      </c>
      <c r="AV7" s="24">
        <v>72.02</v>
      </c>
      <c r="AW7" s="24">
        <v>44.38</v>
      </c>
      <c r="AX7" s="24">
        <v>22.24</v>
      </c>
      <c r="AY7" s="24">
        <v>16.89</v>
      </c>
      <c r="AZ7" s="24">
        <v>49.18</v>
      </c>
      <c r="BA7" s="24">
        <v>47.72</v>
      </c>
      <c r="BB7" s="24">
        <v>44.24</v>
      </c>
      <c r="BC7" s="24">
        <v>43.07</v>
      </c>
      <c r="BD7" s="24">
        <v>45.42</v>
      </c>
      <c r="BE7" s="24">
        <v>44.25</v>
      </c>
      <c r="BF7" s="24">
        <v>2085.17</v>
      </c>
      <c r="BG7" s="24">
        <v>2091.02</v>
      </c>
      <c r="BH7" s="24">
        <v>2109.59</v>
      </c>
      <c r="BI7" s="24">
        <v>2078.4</v>
      </c>
      <c r="BJ7" s="24">
        <v>2065.7800000000002</v>
      </c>
      <c r="BK7" s="24">
        <v>1194.1500000000001</v>
      </c>
      <c r="BL7" s="24">
        <v>1206.79</v>
      </c>
      <c r="BM7" s="24">
        <v>1258.43</v>
      </c>
      <c r="BN7" s="24">
        <v>1163.75</v>
      </c>
      <c r="BO7" s="24">
        <v>1195.47</v>
      </c>
      <c r="BP7" s="24">
        <v>1182.1099999999999</v>
      </c>
      <c r="BQ7" s="24">
        <v>111.5</v>
      </c>
      <c r="BR7" s="24">
        <v>100</v>
      </c>
      <c r="BS7" s="24">
        <v>100</v>
      </c>
      <c r="BT7" s="24">
        <v>100</v>
      </c>
      <c r="BU7" s="24">
        <v>100</v>
      </c>
      <c r="BV7" s="24">
        <v>72.260000000000005</v>
      </c>
      <c r="BW7" s="24">
        <v>71.84</v>
      </c>
      <c r="BX7" s="24">
        <v>73.36</v>
      </c>
      <c r="BY7" s="24">
        <v>72.599999999999994</v>
      </c>
      <c r="BZ7" s="24">
        <v>69.430000000000007</v>
      </c>
      <c r="CA7" s="24">
        <v>73.78</v>
      </c>
      <c r="CB7" s="24">
        <v>154.99</v>
      </c>
      <c r="CC7" s="24">
        <v>171.03</v>
      </c>
      <c r="CD7" s="24">
        <v>169.02</v>
      </c>
      <c r="CE7" s="24">
        <v>170.58</v>
      </c>
      <c r="CF7" s="24">
        <v>171.9</v>
      </c>
      <c r="CG7" s="24">
        <v>230.02</v>
      </c>
      <c r="CH7" s="24">
        <v>228.47</v>
      </c>
      <c r="CI7" s="24">
        <v>224.88</v>
      </c>
      <c r="CJ7" s="24">
        <v>228.64</v>
      </c>
      <c r="CK7" s="24">
        <v>239.46</v>
      </c>
      <c r="CL7" s="24">
        <v>220.62</v>
      </c>
      <c r="CM7" s="24">
        <v>76.44</v>
      </c>
      <c r="CN7" s="24">
        <v>77.040000000000006</v>
      </c>
      <c r="CO7" s="24">
        <v>78.739999999999995</v>
      </c>
      <c r="CP7" s="24">
        <v>83.49</v>
      </c>
      <c r="CQ7" s="24">
        <v>78.63</v>
      </c>
      <c r="CR7" s="24">
        <v>42.56</v>
      </c>
      <c r="CS7" s="24">
        <v>42.47</v>
      </c>
      <c r="CT7" s="24">
        <v>42.4</v>
      </c>
      <c r="CU7" s="24">
        <v>42.28</v>
      </c>
      <c r="CV7" s="24">
        <v>41.06</v>
      </c>
      <c r="CW7" s="24">
        <v>42.22</v>
      </c>
      <c r="CX7" s="24">
        <v>91.18</v>
      </c>
      <c r="CY7" s="24">
        <v>92.94</v>
      </c>
      <c r="CZ7" s="24">
        <v>94.43</v>
      </c>
      <c r="DA7" s="24">
        <v>94.94</v>
      </c>
      <c r="DB7" s="24">
        <v>95.49</v>
      </c>
      <c r="DC7" s="24">
        <v>83.32</v>
      </c>
      <c r="DD7" s="24">
        <v>83.75</v>
      </c>
      <c r="DE7" s="24">
        <v>84.19</v>
      </c>
      <c r="DF7" s="24">
        <v>84.34</v>
      </c>
      <c r="DG7" s="24">
        <v>84.34</v>
      </c>
      <c r="DH7" s="24">
        <v>85.67</v>
      </c>
      <c r="DI7" s="24">
        <v>22.01</v>
      </c>
      <c r="DJ7" s="24">
        <v>23.82</v>
      </c>
      <c r="DK7" s="24">
        <v>25.39</v>
      </c>
      <c r="DL7" s="24">
        <v>26.94</v>
      </c>
      <c r="DM7" s="24">
        <v>29.36</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0.01</v>
      </c>
      <c r="EF7" s="24">
        <v>0.01</v>
      </c>
      <c r="EG7" s="24">
        <v>0.01</v>
      </c>
      <c r="EH7" s="24">
        <v>0.01</v>
      </c>
      <c r="EI7" s="24">
        <v>0.01</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2024-01-31T04:55:20Z</cp:lastPrinted>
  <dcterms:created xsi:type="dcterms:W3CDTF">2023-12-12T00:55:35Z</dcterms:created>
  <dcterms:modified xsi:type="dcterms:W3CDTF">2024-01-31T05:03:28Z</dcterms:modified>
  <cp:category/>
</cp:coreProperties>
</file>