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3_経理係\01共通（経理係）\01照会・調査\R5照会・依頼等\85 経営比較分析表\02　回答\下水\"/>
    </mc:Choice>
  </mc:AlternateContent>
  <workbookProtection workbookAlgorithmName="SHA-512" workbookHashValue="or3rjZLe+kJQdQ3mQkUHfUAhb3b5iMuutJvDCHpuBSd5p956MpetbLDlVy68BLaH2SCbxLoBFQsuudZY8N/3GQ==" workbookSaltValue="e58/0Z3VJ4uphVLfiPFJF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<sst xmlns="http://schemas.openxmlformats.org/spreadsheetml/2006/main" count="231" uniqueCount="116">
  <si>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</si>
  <si>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</si>
  <si>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</si>
  <si>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</si>
  <si>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</si>
  <si>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</si>
  <si>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</si>
  <si>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</si>
  <si>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</si>
  <si>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</si>
  <si>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</si>
  <si>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</si>
  <si>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</si>
  <si>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</si>
  <si>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</si>
  <si>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</si>
  <si>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</si>
  <si>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</si>
  <si>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</si>
  <si>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</si>
  <si>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</si>
  <si>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</si>
  <si>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</si>
  <si>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</si>
  <si>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</si>
  <si>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</si>
  <si>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</si>
  <si>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</si>
  <si>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</si>
  <si>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</si>
  <si>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</si>
  <si>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</si>
  <si>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</si>
  <si>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</si>
  <si>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</si>
  <si>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</si>
  <si>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</si>
  <si>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</si>
  <si>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</si>
  <si>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</si>
  <si>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</si>
  <si>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</si>
  <si>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</si>
  <si>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</si>
  <si>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</si>
  <si>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</si>
  <si>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</si>
  <si>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</si>
  <si>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</si>
  <si>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</si>
  <si>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</si>
  <si>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</si>
  <si>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</si>
  <si>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</si>
  <si>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</si>
  <si>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</si>
  <si>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</si>
  <si>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</si>
  <si>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</si>
  <si>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</si>
  <si>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</si>
  <si>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</si>
  <si>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</si>
  <si>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</si>
  <si>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</si>
  <si>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</si>
  <si>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</si>
  <si>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</si>
  <si>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</si>
  <si>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</si>
  <si>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</si>
  <si>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</si>
  <si>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</si>
  <si>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</si>
  <si>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</si>
  <si>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</si>
  <si>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</si>
  <si>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</si>
  <si>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</si>
  <si>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</si>
  <si>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</si>
  <si>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</si>
  <si>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</si>
  <si>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</si>
  <si>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</si>
  <si>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</si>
  <si>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</si>
  <si>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</si>
  <si>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</si>
  <si>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</si>
  <si>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</si>
  <si>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</si>
  <si>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</si>
  <si>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</si>
  <si>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</si>
  <si>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</si>
  <si>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</si>
  <si>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</si>
  <si>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</si>
  <si>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</si>
  <si>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</si>
  <si>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</si>
  <si>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</si>
  <si>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</si>
  <si>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</si>
  <si>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</si>
  <si>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</si>
  <si>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</si>
  <si>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</si>
  <si>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</si>
  <si>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</si>
  <si>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</si>
  <si>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</si>
  <si>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本市の下水道事業は、人口減少等による収入減や施設整備に要する経費の増加による厳しい経営状況のなか、経営戦略に基づく事業を着実に進め、経営の改善に努めてきた。
企業債償還額の減少により流動比率など一部に改善がみられるが、経費回収率等の指標からは、さらに経営の健全性・効率性を高める必要があると判断できる。
昨今の労務単価の上昇、物価高騰などにより、これまで以上に厳しい経営状況となることが見込まれるが、「甲府市上下水道事業経営戦略」に基づき、中・長期的視点に立った経年化施設の整備及び管路更新等の事業を着実に進めることにより、施設の強靭化等を図り、健全で効率的な事業経営に努めていく。</t>
    <rPh sb="0" eb="2">
      <t>ホンシ</t>
    </rPh>
    <rPh sb="3" eb="6">
      <t>ゲスイドウ</t>
    </rPh>
    <rPh sb="6" eb="8">
      <t>ジギョウ</t>
    </rPh>
    <rPh sb="10" eb="14">
      <t>ジンコウゲンショウ</t>
    </rPh>
    <rPh sb="14" eb="15">
      <t>トウ</t>
    </rPh>
    <rPh sb="18" eb="21">
      <t>シュウニュウゲン</t>
    </rPh>
    <rPh sb="33" eb="35">
      <t>ゾウカ</t>
    </rPh>
    <rPh sb="38" eb="39">
      <t>キビ</t>
    </rPh>
    <rPh sb="41" eb="43">
      <t>ケイエイ</t>
    </rPh>
    <rPh sb="43" eb="45">
      <t>ジョウキョウ</t>
    </rPh>
    <rPh sb="49" eb="51">
      <t>ケイエイ</t>
    </rPh>
    <rPh sb="51" eb="53">
      <t>センリャク</t>
    </rPh>
    <rPh sb="54" eb="55">
      <t>モト</t>
    </rPh>
    <rPh sb="57" eb="59">
      <t>ジギョウ</t>
    </rPh>
    <rPh sb="60" eb="62">
      <t>チャクジツ</t>
    </rPh>
    <rPh sb="63" eb="64">
      <t>スス</t>
    </rPh>
    <rPh sb="66" eb="68">
      <t>ケイエイ</t>
    </rPh>
    <rPh sb="72" eb="73">
      <t>ツト</t>
    </rPh>
    <rPh sb="79" eb="81">
      <t>キギョウ</t>
    </rPh>
    <rPh sb="81" eb="82">
      <t>サイ</t>
    </rPh>
    <rPh sb="82" eb="84">
      <t>ショウカン</t>
    </rPh>
    <rPh sb="84" eb="85">
      <t>ガク</t>
    </rPh>
    <rPh sb="86" eb="88">
      <t>ゲンショウ</t>
    </rPh>
    <rPh sb="91" eb="95">
      <t>リュウドウヒリツ</t>
    </rPh>
    <rPh sb="97" eb="99">
      <t>イチブ</t>
    </rPh>
    <rPh sb="100" eb="102">
      <t>カイゼン</t>
    </rPh>
    <rPh sb="125" eb="127">
      <t>ケイエイ</t>
    </rPh>
    <rPh sb="128" eb="131">
      <t>ケンゼンセイ</t>
    </rPh>
    <rPh sb="132" eb="135">
      <t>コウリツセイ</t>
    </rPh>
    <rPh sb="136" eb="137">
      <t>タカ</t>
    </rPh>
    <rPh sb="139" eb="141">
      <t>ヒツヨウ</t>
    </rPh>
    <rPh sb="145" eb="147">
      <t>ハンダン</t>
    </rPh>
    <rPh sb="155" eb="157">
      <t>ロウム</t>
    </rPh>
    <rPh sb="157" eb="159">
      <t>タンカ</t>
    </rPh>
    <rPh sb="160" eb="162">
      <t>ジョウショウ</t>
    </rPh>
    <rPh sb="177" eb="179">
      <t>イジョウ</t>
    </rPh>
    <rPh sb="180" eb="181">
      <t>キビ</t>
    </rPh>
    <rPh sb="183" eb="185">
      <t>ケイエイ</t>
    </rPh>
    <rPh sb="185" eb="187">
      <t>ジョウキョウ</t>
    </rPh>
    <rPh sb="193" eb="195">
      <t>ミコ</t>
    </rPh>
    <phoneticPr fontId="4"/>
  </si>
  <si>
    <t>経常収支比率は、前年度と比較して若干低下したものの、引き続き100％を上回っていることから、使用料収入等により維持管理費や支払利息等の費用を賄えている。類似団体の平均と比較しても高い数値であり、安定した経営状況を維持している。
流動比率は、企業債の償還額が減少したことで前年度に引き続き上昇し、類似団体の平均よりも高い水準を維持している。短期的な債務に対しては、下水道使用料や一般会計繰入金・国庫補助金等の収入で賄うことができ、支払能力は確保できている。
企業債残高対事業規模比率は、企業債の償還が進んでおり、類似団体の平均と比較しても低い数値である。
経費回収率は、汚水処理費の減少により僅かに上昇しているものの、類似団体の平均と比較して低い数値であり、汚水処理原価は前年度と同程度である。
施設利用率は、前年度と比較して低下しているが、類似団体の平均と比較して高い数値となっている。
水洗化率は、前年度と比較して上昇し、類似団体の平均と比較しても高い数値となっている。今後も効果的な普及活動を進め、水洗化率の向上を図る。</t>
    <rPh sb="0" eb="2">
      <t>ケイジョウ</t>
    </rPh>
    <rPh sb="2" eb="4">
      <t>シュウシ</t>
    </rPh>
    <rPh sb="4" eb="6">
      <t>ヒリツ</t>
    </rPh>
    <rPh sb="8" eb="11">
      <t>ゼンネンド</t>
    </rPh>
    <rPh sb="12" eb="14">
      <t>ヒカク</t>
    </rPh>
    <rPh sb="16" eb="18">
      <t>ジャッカン</t>
    </rPh>
    <rPh sb="18" eb="20">
      <t>テイカ</t>
    </rPh>
    <rPh sb="26" eb="27">
      <t>ヒ</t>
    </rPh>
    <rPh sb="28" eb="29">
      <t>ツヅ</t>
    </rPh>
    <rPh sb="35" eb="37">
      <t>ウワマワ</t>
    </rPh>
    <rPh sb="46" eb="49">
      <t>シヨウリョウ</t>
    </rPh>
    <rPh sb="49" eb="51">
      <t>シュウニュウ</t>
    </rPh>
    <rPh sb="51" eb="52">
      <t>ナド</t>
    </rPh>
    <rPh sb="55" eb="57">
      <t>イジ</t>
    </rPh>
    <rPh sb="57" eb="60">
      <t>カンリヒ</t>
    </rPh>
    <rPh sb="61" eb="63">
      <t>シハライ</t>
    </rPh>
    <rPh sb="63" eb="65">
      <t>リソク</t>
    </rPh>
    <rPh sb="65" eb="66">
      <t>ナド</t>
    </rPh>
    <rPh sb="67" eb="69">
      <t>ヒヨウ</t>
    </rPh>
    <rPh sb="70" eb="71">
      <t>マカナ</t>
    </rPh>
    <rPh sb="76" eb="78">
      <t>ルイジ</t>
    </rPh>
    <rPh sb="78" eb="80">
      <t>ダンタイ</t>
    </rPh>
    <rPh sb="81" eb="83">
      <t>ヘイキン</t>
    </rPh>
    <rPh sb="84" eb="86">
      <t>ヒカク</t>
    </rPh>
    <rPh sb="89" eb="90">
      <t>タカ</t>
    </rPh>
    <rPh sb="91" eb="93">
      <t>スウチ</t>
    </rPh>
    <rPh sb="97" eb="99">
      <t>アンテイ</t>
    </rPh>
    <rPh sb="101" eb="103">
      <t>ケイエイ</t>
    </rPh>
    <rPh sb="103" eb="105">
      <t>ジョウキョウ</t>
    </rPh>
    <rPh sb="106" eb="108">
      <t>イジ</t>
    </rPh>
    <rPh sb="114" eb="116">
      <t>リュウドウ</t>
    </rPh>
    <rPh sb="116" eb="118">
      <t>ヒリツ</t>
    </rPh>
    <rPh sb="120" eb="122">
      <t>キギョウ</t>
    </rPh>
    <rPh sb="122" eb="123">
      <t>サイ</t>
    </rPh>
    <rPh sb="124" eb="126">
      <t>ショウカン</t>
    </rPh>
    <rPh sb="126" eb="127">
      <t>ガク</t>
    </rPh>
    <rPh sb="128" eb="130">
      <t>ゲンショウ</t>
    </rPh>
    <rPh sb="135" eb="138">
      <t>ゼンネンド</t>
    </rPh>
    <rPh sb="139" eb="140">
      <t>ヒ</t>
    </rPh>
    <rPh sb="141" eb="142">
      <t>ツヅ</t>
    </rPh>
    <rPh sb="143" eb="145">
      <t>ジョウショウ</t>
    </rPh>
    <rPh sb="147" eb="149">
      <t>ルイジ</t>
    </rPh>
    <rPh sb="149" eb="151">
      <t>ダンタイ</t>
    </rPh>
    <rPh sb="152" eb="154">
      <t>ヘイキン</t>
    </rPh>
    <rPh sb="157" eb="158">
      <t>タカ</t>
    </rPh>
    <rPh sb="159" eb="161">
      <t>スイジュン</t>
    </rPh>
    <rPh sb="162" eb="164">
      <t>イジ</t>
    </rPh>
    <rPh sb="228" eb="230">
      <t>キギョウ</t>
    </rPh>
    <rPh sb="230" eb="231">
      <t>サイ</t>
    </rPh>
    <rPh sb="231" eb="233">
      <t>ザンダカ</t>
    </rPh>
    <rPh sb="233" eb="234">
      <t>タイ</t>
    </rPh>
    <rPh sb="234" eb="236">
      <t>ジギョウ</t>
    </rPh>
    <rPh sb="236" eb="238">
      <t>キボ</t>
    </rPh>
    <rPh sb="238" eb="240">
      <t>ヒリツ</t>
    </rPh>
    <rPh sb="242" eb="244">
      <t>キギョウ</t>
    </rPh>
    <rPh sb="244" eb="245">
      <t>サイ</t>
    </rPh>
    <rPh sb="246" eb="248">
      <t>ショウカン</t>
    </rPh>
    <rPh sb="249" eb="250">
      <t>スス</t>
    </rPh>
    <rPh sb="255" eb="257">
      <t>ルイジ</t>
    </rPh>
    <rPh sb="257" eb="259">
      <t>ダンタイ</t>
    </rPh>
    <rPh sb="260" eb="262">
      <t>ヘイキン</t>
    </rPh>
    <rPh sb="263" eb="265">
      <t>ヒカク</t>
    </rPh>
    <rPh sb="268" eb="269">
      <t>ヒク</t>
    </rPh>
    <rPh sb="270" eb="272">
      <t>スウチ</t>
    </rPh>
    <rPh sb="284" eb="286">
      <t>オスイ</t>
    </rPh>
    <rPh sb="286" eb="288">
      <t>ショリ</t>
    </rPh>
    <rPh sb="288" eb="289">
      <t>ヒ</t>
    </rPh>
    <rPh sb="290" eb="292">
      <t>ゲンショウ</t>
    </rPh>
    <rPh sb="295" eb="296">
      <t>ワズ</t>
    </rPh>
    <rPh sb="298" eb="300">
      <t>ジョウショウ</t>
    </rPh>
    <rPh sb="308" eb="312">
      <t>ルイジダンタイ</t>
    </rPh>
    <rPh sb="313" eb="315">
      <t>ヘイキン</t>
    </rPh>
    <rPh sb="316" eb="318">
      <t>ヒカク</t>
    </rPh>
    <rPh sb="320" eb="321">
      <t>ヒク</t>
    </rPh>
    <rPh sb="322" eb="324">
      <t>スウチ</t>
    </rPh>
    <rPh sb="340" eb="342">
      <t>テイド</t>
    </rPh>
    <rPh sb="347" eb="349">
      <t>シセツ</t>
    </rPh>
    <rPh sb="349" eb="351">
      <t>リヨウ</t>
    </rPh>
    <rPh sb="351" eb="352">
      <t>リツ</t>
    </rPh>
    <rPh sb="354" eb="357">
      <t>ゼンネンド</t>
    </rPh>
    <rPh sb="358" eb="360">
      <t>ヒカク</t>
    </rPh>
    <rPh sb="362" eb="364">
      <t>テイカ</t>
    </rPh>
    <rPh sb="394" eb="397">
      <t>スイセンカ</t>
    </rPh>
    <rPh sb="397" eb="398">
      <t>リツ</t>
    </rPh>
    <rPh sb="400" eb="403">
      <t>ゼンネンド</t>
    </rPh>
    <rPh sb="404" eb="406">
      <t>ヒカク</t>
    </rPh>
    <rPh sb="408" eb="410">
      <t>ジョウショウ</t>
    </rPh>
    <rPh sb="412" eb="416">
      <t>ルイジダンタイ</t>
    </rPh>
    <rPh sb="417" eb="419">
      <t>ヘイキン</t>
    </rPh>
    <rPh sb="420" eb="422">
      <t>ヒカク</t>
    </rPh>
    <rPh sb="425" eb="426">
      <t>タカ</t>
    </rPh>
    <rPh sb="427" eb="429">
      <t>スウチ</t>
    </rPh>
    <phoneticPr fontId="4"/>
  </si>
  <si>
    <t>有形固定資産減価償却率は、前年度と比較して上昇している。
管渠老朽化率は、ほぼ横ばいだが類似団体の平均を上回っている。管渠改善率についても前年度より低下し、類似団体の平均と比較して低い数値となっている。今後も「甲府市公共下水道ストックマネジメント計画」等に基づき、施設の適切な維持管理を行うとともに、更新投資の適正化を図り、施設や管渠の改築を効果的に進めていく。</t>
    <rPh sb="0" eb="6">
      <t>ユウケイコテイシサン</t>
    </rPh>
    <rPh sb="6" eb="10">
      <t>ゲンカショウキャク</t>
    </rPh>
    <rPh sb="10" eb="11">
      <t>リツ</t>
    </rPh>
    <rPh sb="13" eb="16">
      <t>ゼンネンド</t>
    </rPh>
    <rPh sb="17" eb="19">
      <t>ヒカク</t>
    </rPh>
    <rPh sb="21" eb="23">
      <t>ジョウショウ</t>
    </rPh>
    <rPh sb="29" eb="31">
      <t>カンキョ</t>
    </rPh>
    <rPh sb="31" eb="34">
      <t>ロウキュウカ</t>
    </rPh>
    <rPh sb="34" eb="35">
      <t>リツ</t>
    </rPh>
    <rPh sb="39" eb="40">
      <t>ヨコ</t>
    </rPh>
    <rPh sb="44" eb="46">
      <t>ルイジ</t>
    </rPh>
    <rPh sb="46" eb="48">
      <t>ダンタイ</t>
    </rPh>
    <rPh sb="49" eb="51">
      <t>ヘイキン</t>
    </rPh>
    <rPh sb="52" eb="54">
      <t>ウワマワ</t>
    </rPh>
    <rPh sb="59" eb="61">
      <t>カンキョ</t>
    </rPh>
    <rPh sb="61" eb="63">
      <t>カイゼン</t>
    </rPh>
    <rPh sb="63" eb="64">
      <t>リツ</t>
    </rPh>
    <rPh sb="69" eb="72">
      <t>ゼンネンド</t>
    </rPh>
    <rPh sb="74" eb="76">
      <t>テイカ</t>
    </rPh>
    <rPh sb="78" eb="82">
      <t>ルイジダンタイ</t>
    </rPh>
    <rPh sb="83" eb="85">
      <t>ヘイキン</t>
    </rPh>
    <rPh sb="86" eb="88">
      <t>ヒカク</t>
    </rPh>
    <rPh sb="90" eb="91">
      <t>ヒク</t>
    </rPh>
    <rPh sb="92" eb="94">
      <t>スウチ</t>
    </rPh>
    <rPh sb="101" eb="103">
      <t>コンゴ</t>
    </rPh>
    <rPh sb="155" eb="157">
      <t>テキセイ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</si>
</sst>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0.35</c:v>
                </c:pt>
                <c:pt idx="1">
                  <c:v>0.27</c:v>
                </c:pt>
                <c:pt idx="2">
                  <c:v>0.34</c:v>
                </c:pt>
                <c:pt idx="3">
                  <c:v>0.21</c:v>
                </c:pt>
                <c:pt idx="4">
                  <c:v>0.16</c:v>
                </c:pt>
              </c:numCache>
            </c:numRef>
          </c:val>
          <c:extLst>
            <c:ext xmlns:c16="http://schemas.microsoft.com/office/drawing/2014/chart" uri="{C3380CC4-5D6E-409C-BE32-E72D297353CC}">
              <c16:uniqueId val="{00000000-DB1E-41D9-9F36-3F897D70568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DB1E-41D9-9F36-3F897D70568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84.98</c:v>
                </c:pt>
                <c:pt idx="1">
                  <c:v>85.94</c:v>
                </c:pt>
                <c:pt idx="2">
                  <c:v>87.93</c:v>
                </c:pt>
                <c:pt idx="3">
                  <c:v>82.54</c:v>
                </c:pt>
                <c:pt idx="4">
                  <c:v>79.75</c:v>
                </c:pt>
              </c:numCache>
            </c:numRef>
          </c:val>
          <c:extLst>
            <c:ext xmlns:c16="http://schemas.microsoft.com/office/drawing/2014/chart" uri="{C3380CC4-5D6E-409C-BE32-E72D297353CC}">
              <c16:uniqueId val="{00000000-C0CE-445E-9737-AB73B73C9D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C0CE-445E-9737-AB73B73C9D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99.2</c:v>
                </c:pt>
                <c:pt idx="1">
                  <c:v>99.37</c:v>
                </c:pt>
                <c:pt idx="2">
                  <c:v>99.47</c:v>
                </c:pt>
                <c:pt idx="3">
                  <c:v>99.56</c:v>
                </c:pt>
                <c:pt idx="4">
                  <c:v>99.66</c:v>
                </c:pt>
              </c:numCache>
            </c:numRef>
          </c:val>
          <c:extLst>
            <c:ext xmlns:c16="http://schemas.microsoft.com/office/drawing/2014/chart" uri="{C3380CC4-5D6E-409C-BE32-E72D297353CC}">
              <c16:uniqueId val="{00000000-CEB9-4CD6-9C18-BE76C75DB6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CEB9-4CD6-9C18-BE76C75DB6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122.31</c:v>
                </c:pt>
                <c:pt idx="1">
                  <c:v>122.47</c:v>
                </c:pt>
                <c:pt idx="2">
                  <c:v>125.87</c:v>
                </c:pt>
                <c:pt idx="3">
                  <c:v>127.78</c:v>
                </c:pt>
                <c:pt idx="4">
                  <c:v>126.24</c:v>
                </c:pt>
              </c:numCache>
            </c:numRef>
          </c:val>
          <c:extLst>
            <c:ext xmlns:c16="http://schemas.microsoft.com/office/drawing/2014/chart" uri="{C3380CC4-5D6E-409C-BE32-E72D297353CC}">
              <c16:uniqueId val="{00000000-B609-4BF5-A552-18D13E36E0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B609-4BF5-A552-18D13E36E0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50.79</c:v>
                </c:pt>
                <c:pt idx="1">
                  <c:v>52.55</c:v>
                </c:pt>
                <c:pt idx="2">
                  <c:v>54.22</c:v>
                </c:pt>
                <c:pt idx="3">
                  <c:v>55.72</c:v>
                </c:pt>
                <c:pt idx="4">
                  <c:v>57.22</c:v>
                </c:pt>
              </c:numCache>
            </c:numRef>
          </c:val>
          <c:extLst>
            <c:ext xmlns:c16="http://schemas.microsoft.com/office/drawing/2014/chart" uri="{C3380CC4-5D6E-409C-BE32-E72D297353CC}">
              <c16:uniqueId val="{00000000-E44C-4FF9-90CE-BECD62A98E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E44C-4FF9-90CE-BECD62A98E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6.73</c:v>
                </c:pt>
                <c:pt idx="1">
                  <c:v>7.55</c:v>
                </c:pt>
                <c:pt idx="2">
                  <c:v>9.06</c:v>
                </c:pt>
                <c:pt idx="3">
                  <c:v>9.58</c:v>
                </c:pt>
                <c:pt idx="4">
                  <c:v>9.41</c:v>
                </c:pt>
              </c:numCache>
            </c:numRef>
          </c:val>
          <c:extLst>
            <c:ext xmlns:c16="http://schemas.microsoft.com/office/drawing/2014/chart" uri="{C3380CC4-5D6E-409C-BE32-E72D297353CC}">
              <c16:uniqueId val="{00000000-3B61-4A69-8C0B-184CA58036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3B61-4A69-8C0B-184CA58036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FD-4F95-B8CB-B6190C7D82A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9FFD-4F95-B8CB-B6190C7D82A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43.66</c:v>
                </c:pt>
                <c:pt idx="1">
                  <c:v>54.55</c:v>
                </c:pt>
                <c:pt idx="2">
                  <c:v>57.64</c:v>
                </c:pt>
                <c:pt idx="3">
                  <c:v>73.31</c:v>
                </c:pt>
                <c:pt idx="4">
                  <c:v>86.51</c:v>
                </c:pt>
              </c:numCache>
            </c:numRef>
          </c:val>
          <c:extLst>
            <c:ext xmlns:c16="http://schemas.microsoft.com/office/drawing/2014/chart" uri="{C3380CC4-5D6E-409C-BE32-E72D297353CC}">
              <c16:uniqueId val="{00000000-3CBC-4360-BB34-A345BF411B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3CBC-4360-BB34-A345BF411B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830.33</c:v>
                </c:pt>
                <c:pt idx="1">
                  <c:v>770.63</c:v>
                </c:pt>
                <c:pt idx="2">
                  <c:v>730.08</c:v>
                </c:pt>
                <c:pt idx="3">
                  <c:v>693.05</c:v>
                </c:pt>
                <c:pt idx="4">
                  <c:v>669.11</c:v>
                </c:pt>
              </c:numCache>
            </c:numRef>
          </c:val>
          <c:extLst>
            <c:ext xmlns:c16="http://schemas.microsoft.com/office/drawing/2014/chart" uri="{C3380CC4-5D6E-409C-BE32-E72D297353CC}">
              <c16:uniqueId val="{00000000-9730-4B66-B7B6-4A9F634F0F1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9730-4B66-B7B6-4A9F634F0F1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92.07</c:v>
                </c:pt>
                <c:pt idx="1">
                  <c:v>97.2</c:v>
                </c:pt>
                <c:pt idx="2">
                  <c:v>96.25</c:v>
                </c:pt>
                <c:pt idx="3">
                  <c:v>96.49</c:v>
                </c:pt>
                <c:pt idx="4">
                  <c:v>96.71</c:v>
                </c:pt>
              </c:numCache>
            </c:numRef>
          </c:val>
          <c:extLst>
            <c:ext xmlns:c16="http://schemas.microsoft.com/office/drawing/2014/chart" uri="{C3380CC4-5D6E-409C-BE32-E72D297353CC}">
              <c16:uniqueId val="{00000000-E12E-4403-96A6-0A1DB33FD8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E12E-4403-96A6-0A1DB33FD8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158.44999999999999</c:v>
                </c:pt>
                <c:pt idx="1">
                  <c:v>150</c:v>
                </c:pt>
                <c:pt idx="2">
                  <c:v>150</c:v>
                </c:pt>
                <c:pt idx="3">
                  <c:v>150</c:v>
                </c:pt>
                <c:pt idx="4">
                  <c:v>150</c:v>
                </c:pt>
              </c:numCache>
            </c:numRef>
          </c:val>
          <c:extLst>
            <c:ext xmlns:c16="http://schemas.microsoft.com/office/drawing/2014/chart" uri="{C3380CC4-5D6E-409C-BE32-E72D297353CC}">
              <c16:uniqueId val="{00000000-4C81-47FF-A8BB-9CF95604F0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4C81-47FF-A8BB-9CF95604F0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甲府市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自治体職員</v>
      </c>
      <c r="AE8" s="41"/>
      <c r="AF8" s="41"/>
      <c r="AG8" s="41"/>
      <c r="AH8" s="41"/>
      <c r="AI8" s="41"/>
      <c r="AJ8" s="41"/>
      <c r="AK8" s="3"/>
      <c r="AL8" s="42">
        <f>データ!S6</f>
        <v>186393</v>
      </c>
      <c r="AM8" s="42"/>
      <c r="AN8" s="42"/>
      <c r="AO8" s="42"/>
      <c r="AP8" s="42"/>
      <c r="AQ8" s="42"/>
      <c r="AR8" s="42"/>
      <c r="AS8" s="42"/>
      <c r="AT8" s="35">
        <f>データ!T6</f>
        <v>212.47</v>
      </c>
      <c r="AU8" s="35"/>
      <c r="AV8" s="35"/>
      <c r="AW8" s="35"/>
      <c r="AX8" s="35"/>
      <c r="AY8" s="35"/>
      <c r="AZ8" s="35"/>
      <c r="BA8" s="35"/>
      <c r="BB8" s="35">
        <f>データ!U6</f>
        <v>877.27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68.12</v>
      </c>
      <c r="J10" s="35"/>
      <c r="K10" s="35"/>
      <c r="L10" s="35"/>
      <c r="M10" s="35"/>
      <c r="N10" s="35"/>
      <c r="O10" s="35"/>
      <c r="P10" s="35">
        <f>データ!P6</f>
        <v>82.62</v>
      </c>
      <c r="Q10" s="35"/>
      <c r="R10" s="35"/>
      <c r="S10" s="35"/>
      <c r="T10" s="35"/>
      <c r="U10" s="35"/>
      <c r="V10" s="35"/>
      <c r="W10" s="35">
        <f>データ!Q6</f>
        <v>63.43</v>
      </c>
      <c r="X10" s="35"/>
      <c r="Y10" s="35"/>
      <c r="Z10" s="35"/>
      <c r="AA10" s="35"/>
      <c r="AB10" s="35"/>
      <c r="AC10" s="35"/>
      <c r="AD10" s="42">
        <f>データ!R6</f>
        <v>2431</v>
      </c>
      <c r="AE10" s="42"/>
      <c r="AF10" s="42"/>
      <c r="AG10" s="42"/>
      <c r="AH10" s="42"/>
      <c r="AI10" s="42"/>
      <c r="AJ10" s="42"/>
      <c r="AK10" s="2"/>
      <c r="AL10" s="42">
        <f>データ!V6</f>
        <v>153376</v>
      </c>
      <c r="AM10" s="42"/>
      <c r="AN10" s="42"/>
      <c r="AO10" s="42"/>
      <c r="AP10" s="42"/>
      <c r="AQ10" s="42"/>
      <c r="AR10" s="42"/>
      <c r="AS10" s="42"/>
      <c r="AT10" s="35">
        <f>データ!W6</f>
        <v>32.17</v>
      </c>
      <c r="AU10" s="35"/>
      <c r="AV10" s="35"/>
      <c r="AW10" s="35"/>
      <c r="AX10" s="35"/>
      <c r="AY10" s="35"/>
      <c r="AZ10" s="35"/>
      <c r="BA10" s="35"/>
      <c r="BB10" s="35">
        <f>データ!X6</f>
        <v>4767.67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EhokgZ1pqsDZOtOIOj4tMo+nvju0tnln7Hp73T0U53ubP2VnJSqo5iIagwg2m27wWDlm/jzKB4Li9uJglOv8w==" saltValue="yjCY/qV+3w7Q9/02EKLgn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192015</v>
      </c>
      <c r="D6" s="19">
        <f t="shared" si="3"/>
        <v>46</v>
      </c>
      <c r="E6" s="19">
        <f t="shared" si="3"/>
        <v>17</v>
      </c>
      <c r="F6" s="19">
        <f t="shared" si="3"/>
        <v>1</v>
      </c>
      <c r="G6" s="19">
        <f t="shared" si="3"/>
        <v>0</v>
      </c>
      <c r="H6" s="19" t="str">
        <f t="shared" si="3"/>
        <v>山梨県　甲府市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68.12</v>
      </c>
      <c r="P6" s="20">
        <f t="shared" si="3"/>
        <v>82.62</v>
      </c>
      <c r="Q6" s="20">
        <f t="shared" si="3"/>
        <v>63.43</v>
      </c>
      <c r="R6" s="20">
        <f t="shared" si="3"/>
        <v>2431</v>
      </c>
      <c r="S6" s="20">
        <f t="shared" si="3"/>
        <v>186393</v>
      </c>
      <c r="T6" s="20">
        <f t="shared" si="3"/>
        <v>212.47</v>
      </c>
      <c r="U6" s="20">
        <f t="shared" si="3"/>
        <v>877.27</v>
      </c>
      <c r="V6" s="20">
        <f t="shared" si="3"/>
        <v>153376</v>
      </c>
      <c r="W6" s="20">
        <f t="shared" si="3"/>
        <v>32.17</v>
      </c>
      <c r="X6" s="20">
        <f t="shared" si="3"/>
        <v>4767.67</v>
      </c>
      <c r="Y6" s="21">
        <f>IF(Y7="",NA(),Y7)</f>
        <v>122.31</v>
      </c>
      <c r="Z6" s="21">
        <f t="shared" ref="Z6:AH6" si="4">IF(Z7="",NA(),Z7)</f>
        <v>122.47</v>
      </c>
      <c r="AA6" s="21">
        <f t="shared" si="4"/>
        <v>125.87</v>
      </c>
      <c r="AB6" s="21">
        <f t="shared" si="4"/>
        <v>127.78</v>
      </c>
      <c r="AC6" s="21">
        <f t="shared" si="4"/>
        <v>126.24</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43.66</v>
      </c>
      <c r="AV6" s="21">
        <f t="shared" ref="AV6:BD6" si="6">IF(AV7="",NA(),AV7)</f>
        <v>54.55</v>
      </c>
      <c r="AW6" s="21">
        <f t="shared" si="6"/>
        <v>57.64</v>
      </c>
      <c r="AX6" s="21">
        <f t="shared" si="6"/>
        <v>73.31</v>
      </c>
      <c r="AY6" s="21">
        <f t="shared" si="6"/>
        <v>86.51</v>
      </c>
      <c r="AZ6" s="21">
        <f t="shared" si="6"/>
        <v>62.12</v>
      </c>
      <c r="BA6" s="21">
        <f t="shared" si="6"/>
        <v>61.57</v>
      </c>
      <c r="BB6" s="21">
        <f t="shared" si="6"/>
        <v>60.82</v>
      </c>
      <c r="BC6" s="21">
        <f t="shared" si="6"/>
        <v>63.48</v>
      </c>
      <c r="BD6" s="21">
        <f t="shared" si="6"/>
        <v>65.510000000000005</v>
      </c>
      <c r="BE6" s="20" t="str">
        <f>IF(BE7="","",IF(BE7="-","【-】","【"&amp;SUBSTITUTE(TEXT(BE7,"#,##0.00"),"-","△")&amp;"】"))</f>
        <v>【73.44】</v>
      </c>
      <c r="BF6" s="21">
        <f>IF(BF7="",NA(),BF7)</f>
        <v>830.33</v>
      </c>
      <c r="BG6" s="21">
        <f t="shared" ref="BG6:BO6" si="7">IF(BG7="",NA(),BG7)</f>
        <v>770.63</v>
      </c>
      <c r="BH6" s="21">
        <f t="shared" si="7"/>
        <v>730.08</v>
      </c>
      <c r="BI6" s="21">
        <f t="shared" si="7"/>
        <v>693.05</v>
      </c>
      <c r="BJ6" s="21">
        <f t="shared" si="7"/>
        <v>669.11</v>
      </c>
      <c r="BK6" s="21">
        <f t="shared" si="7"/>
        <v>875.53</v>
      </c>
      <c r="BL6" s="21">
        <f t="shared" si="7"/>
        <v>867.39</v>
      </c>
      <c r="BM6" s="21">
        <f t="shared" si="7"/>
        <v>920.83</v>
      </c>
      <c r="BN6" s="21">
        <f t="shared" si="7"/>
        <v>874.02</v>
      </c>
      <c r="BO6" s="21">
        <f t="shared" si="7"/>
        <v>827.43</v>
      </c>
      <c r="BP6" s="20" t="str">
        <f>IF(BP7="","",IF(BP7="-","【-】","【"&amp;SUBSTITUTE(TEXT(BP7,"#,##0.00"),"-","△")&amp;"】"))</f>
        <v>【652.82】</v>
      </c>
      <c r="BQ6" s="21">
        <f>IF(BQ7="",NA(),BQ7)</f>
        <v>92.07</v>
      </c>
      <c r="BR6" s="21">
        <f t="shared" ref="BR6:BZ6" si="8">IF(BR7="",NA(),BR7)</f>
        <v>97.2</v>
      </c>
      <c r="BS6" s="21">
        <f t="shared" si="8"/>
        <v>96.25</v>
      </c>
      <c r="BT6" s="21">
        <f t="shared" si="8"/>
        <v>96.49</v>
      </c>
      <c r="BU6" s="21">
        <f t="shared" si="8"/>
        <v>96.71</v>
      </c>
      <c r="BV6" s="21">
        <f t="shared" si="8"/>
        <v>99.83</v>
      </c>
      <c r="BW6" s="21">
        <f t="shared" si="8"/>
        <v>100.91</v>
      </c>
      <c r="BX6" s="21">
        <f t="shared" si="8"/>
        <v>99.82</v>
      </c>
      <c r="BY6" s="21">
        <f t="shared" si="8"/>
        <v>100.32</v>
      </c>
      <c r="BZ6" s="21">
        <f t="shared" si="8"/>
        <v>99.71</v>
      </c>
      <c r="CA6" s="20" t="str">
        <f>IF(CA7="","",IF(CA7="-","【-】","【"&amp;SUBSTITUTE(TEXT(CA7,"#,##0.00"),"-","△")&amp;"】"))</f>
        <v>【97.61】</v>
      </c>
      <c r="CB6" s="21">
        <f>IF(CB7="",NA(),CB7)</f>
        <v>158.44999999999999</v>
      </c>
      <c r="CC6" s="21">
        <f t="shared" ref="CC6:CK6" si="9">IF(CC7="",NA(),CC7)</f>
        <v>150</v>
      </c>
      <c r="CD6" s="21">
        <f t="shared" si="9"/>
        <v>150</v>
      </c>
      <c r="CE6" s="21">
        <f t="shared" si="9"/>
        <v>150</v>
      </c>
      <c r="CF6" s="21">
        <f t="shared" si="9"/>
        <v>150</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84.98</v>
      </c>
      <c r="CN6" s="21">
        <f t="shared" ref="CN6:CV6" si="10">IF(CN7="",NA(),CN7)</f>
        <v>85.94</v>
      </c>
      <c r="CO6" s="21">
        <f t="shared" si="10"/>
        <v>87.93</v>
      </c>
      <c r="CP6" s="21">
        <f t="shared" si="10"/>
        <v>82.54</v>
      </c>
      <c r="CQ6" s="21">
        <f t="shared" si="10"/>
        <v>79.75</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99.2</v>
      </c>
      <c r="CY6" s="21">
        <f t="shared" ref="CY6:DG6" si="11">IF(CY7="",NA(),CY7)</f>
        <v>99.37</v>
      </c>
      <c r="CZ6" s="21">
        <f t="shared" si="11"/>
        <v>99.47</v>
      </c>
      <c r="DA6" s="21">
        <f t="shared" si="11"/>
        <v>99.56</v>
      </c>
      <c r="DB6" s="21">
        <f t="shared" si="11"/>
        <v>99.66</v>
      </c>
      <c r="DC6" s="21">
        <f t="shared" si="11"/>
        <v>93.96</v>
      </c>
      <c r="DD6" s="21">
        <f t="shared" si="11"/>
        <v>94.06</v>
      </c>
      <c r="DE6" s="21">
        <f t="shared" si="11"/>
        <v>94.41</v>
      </c>
      <c r="DF6" s="21">
        <f t="shared" si="11"/>
        <v>94.43</v>
      </c>
      <c r="DG6" s="21">
        <f t="shared" si="11"/>
        <v>94.58</v>
      </c>
      <c r="DH6" s="20" t="str">
        <f>IF(DH7="","",IF(DH7="-","【-】","【"&amp;SUBSTITUTE(TEXT(DH7,"#,##0.00"),"-","△")&amp;"】"))</f>
        <v>【95.82】</v>
      </c>
      <c r="DI6" s="21">
        <f>IF(DI7="",NA(),DI7)</f>
        <v>50.79</v>
      </c>
      <c r="DJ6" s="21">
        <f t="shared" ref="DJ6:DR6" si="12">IF(DJ7="",NA(),DJ7)</f>
        <v>52.55</v>
      </c>
      <c r="DK6" s="21">
        <f t="shared" si="12"/>
        <v>54.22</v>
      </c>
      <c r="DL6" s="21">
        <f t="shared" si="12"/>
        <v>55.72</v>
      </c>
      <c r="DM6" s="21">
        <f t="shared" si="12"/>
        <v>57.22</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6.73</v>
      </c>
      <c r="DU6" s="21">
        <f t="shared" ref="DU6:EC6" si="13">IF(DU7="",NA(),DU7)</f>
        <v>7.55</v>
      </c>
      <c r="DV6" s="21">
        <f t="shared" si="13"/>
        <v>9.06</v>
      </c>
      <c r="DW6" s="21">
        <f t="shared" si="13"/>
        <v>9.58</v>
      </c>
      <c r="DX6" s="21">
        <f t="shared" si="13"/>
        <v>9.41</v>
      </c>
      <c r="DY6" s="21">
        <f t="shared" si="13"/>
        <v>5.04</v>
      </c>
      <c r="DZ6" s="21">
        <f t="shared" si="13"/>
        <v>5.1100000000000003</v>
      </c>
      <c r="EA6" s="21">
        <f t="shared" si="13"/>
        <v>5.18</v>
      </c>
      <c r="EB6" s="21">
        <f t="shared" si="13"/>
        <v>6.01</v>
      </c>
      <c r="EC6" s="21">
        <f t="shared" si="13"/>
        <v>6.84</v>
      </c>
      <c r="ED6" s="20" t="str">
        <f>IF(ED7="","",IF(ED7="-","【-】","【"&amp;SUBSTITUTE(TEXT(ED7,"#,##0.00"),"-","△")&amp;"】"))</f>
        <v>【7.62】</v>
      </c>
      <c r="EE6" s="21">
        <f>IF(EE7="",NA(),EE7)</f>
        <v>0.35</v>
      </c>
      <c r="EF6" s="21">
        <f t="shared" ref="EF6:EN6" si="14">IF(EF7="",NA(),EF7)</f>
        <v>0.27</v>
      </c>
      <c r="EG6" s="21">
        <f t="shared" si="14"/>
        <v>0.34</v>
      </c>
      <c r="EH6" s="21">
        <f t="shared" si="14"/>
        <v>0.21</v>
      </c>
      <c r="EI6" s="21">
        <f t="shared" si="14"/>
        <v>0.16</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192015</v>
      </c>
      <c r="D7" s="23">
        <v>46</v>
      </c>
      <c r="E7" s="23">
        <v>17</v>
      </c>
      <c r="F7" s="23">
        <v>1</v>
      </c>
      <c r="G7" s="23">
        <v>0</v>
      </c>
      <c r="H7" s="23" t="s">
        <v>96</v>
      </c>
      <c r="I7" s="23" t="s">
        <v>97</v>
      </c>
      <c r="J7" s="23" t="s">
        <v>98</v>
      </c>
      <c r="K7" s="23" t="s">
        <v>99</v>
      </c>
      <c r="L7" s="23" t="s">
        <v>100</v>
      </c>
      <c r="M7" s="23" t="s">
        <v>101</v>
      </c>
      <c r="N7" s="24" t="s">
        <v>102</v>
      </c>
      <c r="O7" s="24">
        <v>68.12</v>
      </c>
      <c r="P7" s="24">
        <v>82.62</v>
      </c>
      <c r="Q7" s="24">
        <v>63.43</v>
      </c>
      <c r="R7" s="24">
        <v>2431</v>
      </c>
      <c r="S7" s="24">
        <v>186393</v>
      </c>
      <c r="T7" s="24">
        <v>212.47</v>
      </c>
      <c r="U7" s="24">
        <v>877.27</v>
      </c>
      <c r="V7" s="24">
        <v>153376</v>
      </c>
      <c r="W7" s="24">
        <v>32.17</v>
      </c>
      <c r="X7" s="24">
        <v>4767.67</v>
      </c>
      <c r="Y7" s="24">
        <v>122.31</v>
      </c>
      <c r="Z7" s="24">
        <v>122.47</v>
      </c>
      <c r="AA7" s="24">
        <v>125.87</v>
      </c>
      <c r="AB7" s="24">
        <v>127.78</v>
      </c>
      <c r="AC7" s="24">
        <v>126.24</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43.66</v>
      </c>
      <c r="AV7" s="24">
        <v>54.55</v>
      </c>
      <c r="AW7" s="24">
        <v>57.64</v>
      </c>
      <c r="AX7" s="24">
        <v>73.31</v>
      </c>
      <c r="AY7" s="24">
        <v>86.51</v>
      </c>
      <c r="AZ7" s="24">
        <v>62.12</v>
      </c>
      <c r="BA7" s="24">
        <v>61.57</v>
      </c>
      <c r="BB7" s="24">
        <v>60.82</v>
      </c>
      <c r="BC7" s="24">
        <v>63.48</v>
      </c>
      <c r="BD7" s="24">
        <v>65.510000000000005</v>
      </c>
      <c r="BE7" s="24">
        <v>73.44</v>
      </c>
      <c r="BF7" s="24">
        <v>830.33</v>
      </c>
      <c r="BG7" s="24">
        <v>770.63</v>
      </c>
      <c r="BH7" s="24">
        <v>730.08</v>
      </c>
      <c r="BI7" s="24">
        <v>693.05</v>
      </c>
      <c r="BJ7" s="24">
        <v>669.11</v>
      </c>
      <c r="BK7" s="24">
        <v>875.53</v>
      </c>
      <c r="BL7" s="24">
        <v>867.39</v>
      </c>
      <c r="BM7" s="24">
        <v>920.83</v>
      </c>
      <c r="BN7" s="24">
        <v>874.02</v>
      </c>
      <c r="BO7" s="24">
        <v>827.43</v>
      </c>
      <c r="BP7" s="24">
        <v>652.82000000000005</v>
      </c>
      <c r="BQ7" s="24">
        <v>92.07</v>
      </c>
      <c r="BR7" s="24">
        <v>97.2</v>
      </c>
      <c r="BS7" s="24">
        <v>96.25</v>
      </c>
      <c r="BT7" s="24">
        <v>96.49</v>
      </c>
      <c r="BU7" s="24">
        <v>96.71</v>
      </c>
      <c r="BV7" s="24">
        <v>99.83</v>
      </c>
      <c r="BW7" s="24">
        <v>100.91</v>
      </c>
      <c r="BX7" s="24">
        <v>99.82</v>
      </c>
      <c r="BY7" s="24">
        <v>100.32</v>
      </c>
      <c r="BZ7" s="24">
        <v>99.71</v>
      </c>
      <c r="CA7" s="24">
        <v>97.61</v>
      </c>
      <c r="CB7" s="24">
        <v>158.44999999999999</v>
      </c>
      <c r="CC7" s="24">
        <v>150</v>
      </c>
      <c r="CD7" s="24">
        <v>150</v>
      </c>
      <c r="CE7" s="24">
        <v>150</v>
      </c>
      <c r="CF7" s="24">
        <v>150</v>
      </c>
      <c r="CG7" s="24">
        <v>158.94</v>
      </c>
      <c r="CH7" s="24">
        <v>158.04</v>
      </c>
      <c r="CI7" s="24">
        <v>156.77000000000001</v>
      </c>
      <c r="CJ7" s="24">
        <v>157.63999999999999</v>
      </c>
      <c r="CK7" s="24">
        <v>159.59</v>
      </c>
      <c r="CL7" s="24">
        <v>138.29</v>
      </c>
      <c r="CM7" s="24">
        <v>84.98</v>
      </c>
      <c r="CN7" s="24">
        <v>85.94</v>
      </c>
      <c r="CO7" s="24">
        <v>87.93</v>
      </c>
      <c r="CP7" s="24">
        <v>82.54</v>
      </c>
      <c r="CQ7" s="24">
        <v>79.75</v>
      </c>
      <c r="CR7" s="24">
        <v>67.069999999999993</v>
      </c>
      <c r="CS7" s="24">
        <v>66.78</v>
      </c>
      <c r="CT7" s="24">
        <v>67</v>
      </c>
      <c r="CU7" s="24">
        <v>66.650000000000006</v>
      </c>
      <c r="CV7" s="24">
        <v>64.45</v>
      </c>
      <c r="CW7" s="24">
        <v>59.1</v>
      </c>
      <c r="CX7" s="24">
        <v>99.2</v>
      </c>
      <c r="CY7" s="24">
        <v>99.37</v>
      </c>
      <c r="CZ7" s="24">
        <v>99.47</v>
      </c>
      <c r="DA7" s="24">
        <v>99.56</v>
      </c>
      <c r="DB7" s="24">
        <v>99.66</v>
      </c>
      <c r="DC7" s="24">
        <v>93.96</v>
      </c>
      <c r="DD7" s="24">
        <v>94.06</v>
      </c>
      <c r="DE7" s="24">
        <v>94.41</v>
      </c>
      <c r="DF7" s="24">
        <v>94.43</v>
      </c>
      <c r="DG7" s="24">
        <v>94.58</v>
      </c>
      <c r="DH7" s="24">
        <v>95.82</v>
      </c>
      <c r="DI7" s="24">
        <v>50.79</v>
      </c>
      <c r="DJ7" s="24">
        <v>52.55</v>
      </c>
      <c r="DK7" s="24">
        <v>54.22</v>
      </c>
      <c r="DL7" s="24">
        <v>55.72</v>
      </c>
      <c r="DM7" s="24">
        <v>57.22</v>
      </c>
      <c r="DN7" s="24">
        <v>33.090000000000003</v>
      </c>
      <c r="DO7" s="24">
        <v>34.33</v>
      </c>
      <c r="DP7" s="24">
        <v>34.15</v>
      </c>
      <c r="DQ7" s="24">
        <v>35.53</v>
      </c>
      <c r="DR7" s="24">
        <v>37.51</v>
      </c>
      <c r="DS7" s="24">
        <v>39.74</v>
      </c>
      <c r="DT7" s="24">
        <v>6.73</v>
      </c>
      <c r="DU7" s="24">
        <v>7.55</v>
      </c>
      <c r="DV7" s="24">
        <v>9.06</v>
      </c>
      <c r="DW7" s="24">
        <v>9.58</v>
      </c>
      <c r="DX7" s="24">
        <v>9.41</v>
      </c>
      <c r="DY7" s="24">
        <v>5.04</v>
      </c>
      <c r="DZ7" s="24">
        <v>5.1100000000000003</v>
      </c>
      <c r="EA7" s="24">
        <v>5.18</v>
      </c>
      <c r="EB7" s="24">
        <v>6.01</v>
      </c>
      <c r="EC7" s="24">
        <v>6.84</v>
      </c>
      <c r="ED7" s="24">
        <v>7.62</v>
      </c>
      <c r="EE7" s="24">
        <v>0.35</v>
      </c>
      <c r="EF7" s="24">
        <v>0.27</v>
      </c>
      <c r="EG7" s="24">
        <v>0.34</v>
      </c>
      <c r="EH7" s="24">
        <v>0.21</v>
      </c>
      <c r="EI7" s="24">
        <v>0.16</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2024-01-31T04:52:51Z</cp:lastPrinted>
  <dcterms:created xsi:type="dcterms:W3CDTF">2023-12-12T00:46:29Z</dcterms:created>
  <dcterms:modified xsi:type="dcterms:W3CDTF">2024-01-31T04:52:54Z</dcterms:modified>
  <cp:category/>
</cp:coreProperties>
</file>