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510" activeTab="0"/>
  </bookViews>
  <sheets>
    <sheet name="水源・広域" sheetId="1" r:id="rId1"/>
    <sheet name="水源・広域以外" sheetId="2" r:id="rId2"/>
  </sheets>
  <definedNames/>
  <calcPr fullCalcOnLoad="1"/>
</workbook>
</file>

<file path=xl/sharedStrings.xml><?xml version="1.0" encoding="utf-8"?>
<sst xmlns="http://schemas.openxmlformats.org/spreadsheetml/2006/main" count="285" uniqueCount="189">
  <si>
    <t>事業主体名</t>
  </si>
  <si>
    <t>工期</t>
  </si>
  <si>
    <t>事業費</t>
  </si>
  <si>
    <t>事業費</t>
  </si>
  <si>
    <t>東部地域広域
水道企業団</t>
  </si>
  <si>
    <t>峡東地域広域
水道企業団</t>
  </si>
  <si>
    <t>合　　計</t>
  </si>
  <si>
    <t>深城ダム</t>
  </si>
  <si>
    <t>琴川ダム</t>
  </si>
  <si>
    <t>合　　計</t>
  </si>
  <si>
    <t>事　業　名</t>
  </si>
  <si>
    <t>Ｓ60～Ｈ17</t>
  </si>
  <si>
    <t>事業費</t>
  </si>
  <si>
    <t>国補</t>
  </si>
  <si>
    <t>補助基本額</t>
  </si>
  <si>
    <t>補助率</t>
  </si>
  <si>
    <t>補助額</t>
  </si>
  <si>
    <t>県補</t>
  </si>
  <si>
    <t>補助額</t>
  </si>
  <si>
    <t>国補</t>
  </si>
  <si>
    <t>県補</t>
  </si>
  <si>
    <t>Ｈ12繰越額</t>
  </si>
  <si>
    <t>全体
計画</t>
  </si>
  <si>
    <t>Ｈ6～Ｈ17</t>
  </si>
  <si>
    <t>総事業費</t>
  </si>
  <si>
    <t>国補</t>
  </si>
  <si>
    <t>補助基本額</t>
  </si>
  <si>
    <t>補助率</t>
  </si>
  <si>
    <t>補助額</t>
  </si>
  <si>
    <t>県補</t>
  </si>
  <si>
    <t>補助基本額</t>
  </si>
  <si>
    <t>補助率</t>
  </si>
  <si>
    <t>補助額</t>
  </si>
  <si>
    <t>Ｈ12繰越額</t>
  </si>
  <si>
    <t>県補</t>
  </si>
  <si>
    <t>②水道施設整備事業費補助金［水道広域化施設］</t>
  </si>
  <si>
    <t>事業主体名</t>
  </si>
  <si>
    <t>東部地域広域
水道企業団</t>
  </si>
  <si>
    <t>峡東地域広域
水道企業団</t>
  </si>
  <si>
    <t>全
体
計
画</t>
  </si>
  <si>
    <t>工期</t>
  </si>
  <si>
    <t>事業費</t>
  </si>
  <si>
    <t>水道負担率</t>
  </si>
  <si>
    <t>水道負担金</t>
  </si>
  <si>
    <t>水道負担率</t>
  </si>
  <si>
    <t>水道負担金</t>
  </si>
  <si>
    <t>補助率</t>
  </si>
  <si>
    <t>(国補×2/10)</t>
  </si>
  <si>
    <t>交
付
状
況</t>
  </si>
  <si>
    <t>Ｈ11交付額</t>
  </si>
  <si>
    <t>事　業　名</t>
  </si>
  <si>
    <t>対象事業費</t>
  </si>
  <si>
    <t>交
付
状
況</t>
  </si>
  <si>
    <t>Ｈ11交付額</t>
  </si>
  <si>
    <t>①水道施設整備事業費補助金［水道水源開発施設］</t>
  </si>
  <si>
    <t>東部地域広域
水道事業
（深城ダム系）</t>
  </si>
  <si>
    <t>峡東地域広域
水道用水供給事業
（琴川ダム系）</t>
  </si>
  <si>
    <t>※峡東企業団の事業費には高度浄水施設整備費を含む。</t>
  </si>
  <si>
    <t>合　　計</t>
  </si>
  <si>
    <t>備考</t>
  </si>
  <si>
    <t>国  補
基本額</t>
  </si>
  <si>
    <t>国　庫
補助額</t>
  </si>
  <si>
    <t>工期</t>
  </si>
  <si>
    <t>国補対象
事業費</t>
  </si>
  <si>
    <t>補助率</t>
  </si>
  <si>
    <t>野呂川(企)</t>
  </si>
  <si>
    <t>石綿ｾﾒﾝﾄ管更新</t>
  </si>
  <si>
    <t>H11～H15</t>
  </si>
  <si>
    <t>甲府市</t>
  </si>
  <si>
    <t>老朽管更新</t>
  </si>
  <si>
    <t>H11～H46</t>
  </si>
  <si>
    <t>③　水道施設整備事業費補助金［その他］（国補）</t>
  </si>
  <si>
    <t>Ｈ4～Ｈ19</t>
  </si>
  <si>
    <t>（単位：千円）</t>
  </si>
  <si>
    <t>（単位：千円）</t>
  </si>
  <si>
    <t>※峡東企業団の水道負担金は、ｱﾛｹ改定(11.9％→11.8％)による調整のため11.8％にならない。</t>
  </si>
  <si>
    <t>(1)水道水源開発等施設整備費補助金一覧表（国補・県補）</t>
  </si>
  <si>
    <t>（単位：千円）</t>
  </si>
  <si>
    <t>事業主体名</t>
  </si>
  <si>
    <t>補助区分</t>
  </si>
  <si>
    <t>国補対象
事業費</t>
  </si>
  <si>
    <t>2事業者</t>
  </si>
  <si>
    <t>2件</t>
  </si>
  <si>
    <t>合計</t>
  </si>
  <si>
    <t>（単位：千円）</t>
  </si>
  <si>
    <t>事業主体名</t>
  </si>
  <si>
    <t>補助区分</t>
  </si>
  <si>
    <t>（単位：千円）</t>
  </si>
  <si>
    <t>事業主体名</t>
  </si>
  <si>
    <t>県  補
対象額</t>
  </si>
  <si>
    <t>国  補
基本額</t>
  </si>
  <si>
    <t>補助率(%)</t>
  </si>
  <si>
    <t>県補助額</t>
  </si>
  <si>
    <t>国　庫
補助額</t>
  </si>
  <si>
    <t>(3)　山梨県水道施設事業費補助金一覧表（県補）</t>
  </si>
  <si>
    <t>(2)　簡易水道等施設整備費補助金一覧表（国補）</t>
  </si>
  <si>
    <r>
      <t xml:space="preserve">地区名
</t>
    </r>
    <r>
      <rPr>
        <sz val="8"/>
        <rFont val="ＭＳ 明朝"/>
        <family val="1"/>
      </rPr>
      <t>(水道事業名)</t>
    </r>
  </si>
  <si>
    <t>平
成
13
年
度</t>
  </si>
  <si>
    <t>平
成
13
年
度</t>
  </si>
  <si>
    <t>定額</t>
  </si>
  <si>
    <t>下部町</t>
  </si>
  <si>
    <t>清沢</t>
  </si>
  <si>
    <t>基幹改良</t>
  </si>
  <si>
    <t>H13</t>
  </si>
  <si>
    <t>久那土・古関</t>
  </si>
  <si>
    <t>増穂町</t>
  </si>
  <si>
    <t>平林</t>
  </si>
  <si>
    <t>中富町</t>
  </si>
  <si>
    <t>北部</t>
  </si>
  <si>
    <t>増補改良</t>
  </si>
  <si>
    <t>身延町</t>
  </si>
  <si>
    <t>下山</t>
  </si>
  <si>
    <t>富沢町</t>
  </si>
  <si>
    <t>万沢</t>
  </si>
  <si>
    <t>秋山村</t>
  </si>
  <si>
    <t>安寺沢</t>
  </si>
  <si>
    <t>三珠町</t>
  </si>
  <si>
    <t>第一</t>
  </si>
  <si>
    <t>一宮町</t>
  </si>
  <si>
    <t>8市町村</t>
  </si>
  <si>
    <t>9件</t>
  </si>
  <si>
    <t>増補・基幹</t>
  </si>
  <si>
    <t>平成１３年度</t>
  </si>
  <si>
    <t>平成１３年度</t>
  </si>
  <si>
    <t>平成１３年度</t>
  </si>
  <si>
    <t>22市町村</t>
  </si>
  <si>
    <t>29件</t>
  </si>
  <si>
    <t>塩山市</t>
  </si>
  <si>
    <t>東部・玉宮</t>
  </si>
  <si>
    <t>牧丘町</t>
  </si>
  <si>
    <t>第１</t>
  </si>
  <si>
    <t>第２</t>
  </si>
  <si>
    <t>一宮</t>
  </si>
  <si>
    <t>六郷町</t>
  </si>
  <si>
    <t>中央</t>
  </si>
  <si>
    <t>大島</t>
  </si>
  <si>
    <t>甲西町</t>
  </si>
  <si>
    <t>甲西</t>
  </si>
  <si>
    <t>櫛形町</t>
  </si>
  <si>
    <t>櫛形</t>
  </si>
  <si>
    <t>道志村</t>
  </si>
  <si>
    <t>久保・月夜野</t>
  </si>
  <si>
    <t>小菅村</t>
  </si>
  <si>
    <t>明野村</t>
  </si>
  <si>
    <t>明野</t>
  </si>
  <si>
    <t>須玉町</t>
  </si>
  <si>
    <t>須玉</t>
  </si>
  <si>
    <t>西小尾</t>
  </si>
  <si>
    <t>高根町</t>
  </si>
  <si>
    <t>長坂町</t>
  </si>
  <si>
    <t>長坂</t>
  </si>
  <si>
    <t>大月市</t>
  </si>
  <si>
    <t>初狩東部</t>
  </si>
  <si>
    <t>勝沼町</t>
  </si>
  <si>
    <t>勝沼</t>
  </si>
  <si>
    <t>鰍沢町</t>
  </si>
  <si>
    <t>本町</t>
  </si>
  <si>
    <t>早川町</t>
  </si>
  <si>
    <t>本村</t>
  </si>
  <si>
    <t>南部町</t>
  </si>
  <si>
    <t>井出</t>
  </si>
  <si>
    <t>都留市</t>
  </si>
  <si>
    <t>桂町</t>
  </si>
  <si>
    <t>区域拡張</t>
  </si>
  <si>
    <t>統合簡水</t>
  </si>
  <si>
    <t>統合整備</t>
  </si>
  <si>
    <t>増補改良</t>
  </si>
  <si>
    <t>基幹改良</t>
  </si>
  <si>
    <t>水量拡張</t>
  </si>
  <si>
    <t>H10-H16</t>
  </si>
  <si>
    <t>H07-H16</t>
  </si>
  <si>
    <t>H13-H27</t>
  </si>
  <si>
    <t>H04-H18</t>
  </si>
  <si>
    <t>H03-H15</t>
  </si>
  <si>
    <t>H10-H13</t>
  </si>
  <si>
    <t>H12-H21</t>
  </si>
  <si>
    <t>H07-H19</t>
  </si>
  <si>
    <t>H05-H13</t>
  </si>
  <si>
    <t>H03-H17</t>
  </si>
  <si>
    <t>H04-H15</t>
  </si>
  <si>
    <t>H13-H15</t>
  </si>
  <si>
    <t>S61-H15</t>
  </si>
  <si>
    <t>H13-H14</t>
  </si>
  <si>
    <t>H10-H19</t>
  </si>
  <si>
    <t>H10-H14</t>
  </si>
  <si>
    <t>H13</t>
  </si>
  <si>
    <t>H09-H18</t>
  </si>
  <si>
    <t>H11-H13</t>
  </si>
  <si>
    <t>増補・基幹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</si>
</sst>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#\ ?/10"/>
    <numFmt numFmtId="180" formatCode="#,##0;&quot;△ &quot;#,##0"/>
    <numFmt numFmtId="181" formatCode="#,##0_);[Red]\(#,##0\)"/>
    <numFmt numFmtId="182" formatCode="#,##0;[Red]#,##0"/>
    <numFmt numFmtId="183" formatCode="0.0"/>
    <numFmt numFmtId="184" formatCode="#,##0.0;[Red]\-#,##0.0"/>
    <numFmt numFmtId="185" formatCode="0_ "/>
  </numFmts>
  <fonts count="10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12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8" fontId="8" fillId="0" borderId="0" xfId="16" applyFont="1" applyAlignment="1">
      <alignment horizontal="right"/>
    </xf>
    <xf numFmtId="38" fontId="8" fillId="0" borderId="0" xfId="16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8" fontId="8" fillId="0" borderId="1" xfId="16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/>
    </xf>
    <xf numFmtId="38" fontId="8" fillId="0" borderId="1" xfId="16" applyFont="1" applyBorder="1" applyAlignment="1">
      <alignment horizontal="right"/>
    </xf>
    <xf numFmtId="38" fontId="8" fillId="0" borderId="1" xfId="16" applyFont="1" applyBorder="1" applyAlignment="1">
      <alignment/>
    </xf>
    <xf numFmtId="180" fontId="8" fillId="0" borderId="1" xfId="16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38" fontId="8" fillId="0" borderId="5" xfId="16" applyFont="1" applyBorder="1" applyAlignment="1">
      <alignment horizontal="right"/>
    </xf>
    <xf numFmtId="38" fontId="8" fillId="0" borderId="5" xfId="16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8" fontId="8" fillId="0" borderId="9" xfId="16" applyFont="1" applyBorder="1" applyAlignment="1">
      <alignment horizontal="right"/>
    </xf>
    <xf numFmtId="38" fontId="8" fillId="0" borderId="9" xfId="16" applyFont="1" applyBorder="1" applyAlignment="1">
      <alignment/>
    </xf>
    <xf numFmtId="0" fontId="8" fillId="0" borderId="9" xfId="0" applyFont="1" applyBorder="1" applyAlignment="1">
      <alignment/>
    </xf>
    <xf numFmtId="38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181" fontId="8" fillId="0" borderId="1" xfId="0" applyNumberFormat="1" applyFont="1" applyBorder="1" applyAlignment="1">
      <alignment horizontal="center" vertical="center" shrinkToFit="1"/>
    </xf>
    <xf numFmtId="38" fontId="8" fillId="0" borderId="1" xfId="16" applyFont="1" applyBorder="1" applyAlignment="1">
      <alignment horizontal="right" vertical="center" shrinkToFit="1"/>
    </xf>
    <xf numFmtId="38" fontId="8" fillId="0" borderId="1" xfId="16" applyNumberFormat="1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12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181" fontId="8" fillId="0" borderId="5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38" fontId="8" fillId="0" borderId="5" xfId="16" applyFont="1" applyBorder="1" applyAlignment="1">
      <alignment horizontal="right" vertical="center" shrinkToFit="1"/>
    </xf>
    <xf numFmtId="38" fontId="8" fillId="0" borderId="5" xfId="16" applyNumberFormat="1" applyFont="1" applyBorder="1" applyAlignment="1">
      <alignment/>
    </xf>
    <xf numFmtId="3" fontId="8" fillId="0" borderId="5" xfId="0" applyNumberFormat="1" applyFont="1" applyBorder="1" applyAlignment="1">
      <alignment vertical="center"/>
    </xf>
    <xf numFmtId="12" fontId="8" fillId="0" borderId="5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38" fontId="8" fillId="0" borderId="9" xfId="16" applyFont="1" applyBorder="1" applyAlignment="1">
      <alignment horizontal="right" vertical="center" shrinkToFit="1"/>
    </xf>
    <xf numFmtId="38" fontId="8" fillId="0" borderId="9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/>
    </xf>
    <xf numFmtId="38" fontId="8" fillId="0" borderId="1" xfId="16" applyFont="1" applyBorder="1" applyAlignment="1">
      <alignment horizontal="right" vertical="center"/>
    </xf>
    <xf numFmtId="181" fontId="8" fillId="0" borderId="1" xfId="0" applyNumberFormat="1" applyFont="1" applyBorder="1" applyAlignment="1">
      <alignment vertical="center"/>
    </xf>
    <xf numFmtId="183" fontId="8" fillId="0" borderId="1" xfId="0" applyNumberFormat="1" applyFont="1" applyBorder="1" applyAlignment="1">
      <alignment horizontal="left" vertical="center" indent="1"/>
    </xf>
    <xf numFmtId="38" fontId="8" fillId="0" borderId="1" xfId="16" applyFont="1" applyBorder="1" applyAlignment="1">
      <alignment horizontal="right" vertical="center" wrapText="1"/>
    </xf>
    <xf numFmtId="182" fontId="8" fillId="0" borderId="1" xfId="0" applyNumberFormat="1" applyFont="1" applyBorder="1" applyAlignment="1">
      <alignment vertical="center" wrapText="1"/>
    </xf>
    <xf numFmtId="38" fontId="8" fillId="0" borderId="5" xfId="16" applyFont="1" applyBorder="1" applyAlignment="1">
      <alignment horizontal="right" vertical="center"/>
    </xf>
    <xf numFmtId="181" fontId="8" fillId="0" borderId="5" xfId="0" applyNumberFormat="1" applyFont="1" applyBorder="1" applyAlignment="1">
      <alignment vertical="center"/>
    </xf>
    <xf numFmtId="183" fontId="8" fillId="0" borderId="5" xfId="0" applyNumberFormat="1" applyFont="1" applyBorder="1" applyAlignment="1">
      <alignment horizontal="left" vertical="center" indent="1"/>
    </xf>
    <xf numFmtId="0" fontId="8" fillId="0" borderId="9" xfId="0" applyFont="1" applyBorder="1" applyAlignment="1">
      <alignment horizontal="right"/>
    </xf>
    <xf numFmtId="12" fontId="8" fillId="0" borderId="1" xfId="16" applyNumberFormat="1" applyFont="1" applyBorder="1" applyAlignment="1">
      <alignment horizontal="center" vertical="center"/>
    </xf>
    <xf numFmtId="12" fontId="8" fillId="0" borderId="5" xfId="16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5" fillId="0" borderId="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top"/>
    </xf>
    <xf numFmtId="0" fontId="5" fillId="0" borderId="19" xfId="0" applyFont="1" applyBorder="1" applyAlignment="1">
      <alignment horizontal="center" vertical="center" wrapText="1"/>
    </xf>
    <xf numFmtId="38" fontId="8" fillId="0" borderId="2" xfId="16" applyFont="1" applyBorder="1" applyAlignment="1">
      <alignment horizontal="center" vertical="center"/>
    </xf>
    <xf numFmtId="38" fontId="8" fillId="0" borderId="15" xfId="16" applyFont="1" applyBorder="1" applyAlignment="1">
      <alignment horizontal="center" vertical="center"/>
    </xf>
    <xf numFmtId="38" fontId="8" fillId="0" borderId="16" xfId="16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1" xfId="16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workbookViewId="0" topLeftCell="A1">
      <selection activeCell="D49" sqref="D49"/>
    </sheetView>
  </sheetViews>
  <sheetFormatPr defaultColWidth="8.796875" defaultRowHeight="14.25"/>
  <cols>
    <col min="1" max="1" width="7" style="1" customWidth="1"/>
    <col min="2" max="2" width="5.09765625" style="1" customWidth="1"/>
    <col min="3" max="3" width="18.59765625" style="1" customWidth="1"/>
    <col min="4" max="6" width="22.09765625" style="1" customWidth="1"/>
    <col min="7" max="16384" width="9" style="1" customWidth="1"/>
  </cols>
  <sheetData>
    <row r="1" ht="30" customHeight="1">
      <c r="F1" s="30"/>
    </row>
    <row r="2" spans="1:6" ht="19.5" customHeight="1">
      <c r="A2" s="116" t="s">
        <v>76</v>
      </c>
      <c r="B2" s="116"/>
      <c r="C2" s="116"/>
      <c r="D2" s="116"/>
      <c r="E2" s="116"/>
      <c r="F2" s="116"/>
    </row>
    <row r="3" spans="1:5" ht="7.5" customHeight="1">
      <c r="A3" s="7"/>
      <c r="B3" s="7"/>
      <c r="C3" s="7"/>
      <c r="D3" s="7"/>
      <c r="E3" s="7"/>
    </row>
    <row r="4" spans="1:6" ht="19.5" customHeight="1">
      <c r="A4" s="29" t="s">
        <v>54</v>
      </c>
      <c r="B4" s="7"/>
      <c r="C4" s="7"/>
      <c r="D4" s="7"/>
      <c r="E4" s="7"/>
      <c r="F4" s="7"/>
    </row>
    <row r="5" spans="1:4" ht="5.25" customHeight="1">
      <c r="A5" s="29"/>
      <c r="B5" s="7"/>
      <c r="C5" s="7"/>
      <c r="D5" s="7"/>
    </row>
    <row r="6" spans="1:6" ht="12" customHeight="1">
      <c r="A6" s="7"/>
      <c r="B6" s="7"/>
      <c r="C6" s="7"/>
      <c r="D6" s="7"/>
      <c r="E6" s="7"/>
      <c r="F6" s="4" t="s">
        <v>73</v>
      </c>
    </row>
    <row r="7" spans="1:6" ht="34.5" customHeight="1">
      <c r="A7" s="103" t="s">
        <v>36</v>
      </c>
      <c r="B7" s="103"/>
      <c r="C7" s="103"/>
      <c r="D7" s="10" t="s">
        <v>37</v>
      </c>
      <c r="E7" s="10" t="s">
        <v>38</v>
      </c>
      <c r="F7" s="9" t="s">
        <v>9</v>
      </c>
    </row>
    <row r="8" spans="1:6" ht="21.75" customHeight="1">
      <c r="A8" s="104" t="s">
        <v>10</v>
      </c>
      <c r="B8" s="105"/>
      <c r="C8" s="106"/>
      <c r="D8" s="9" t="s">
        <v>7</v>
      </c>
      <c r="E8" s="9" t="s">
        <v>8</v>
      </c>
      <c r="F8" s="12"/>
    </row>
    <row r="9" spans="1:6" ht="21.75" customHeight="1">
      <c r="A9" s="107" t="s">
        <v>39</v>
      </c>
      <c r="B9" s="108" t="s">
        <v>40</v>
      </c>
      <c r="C9" s="109"/>
      <c r="D9" s="9" t="s">
        <v>11</v>
      </c>
      <c r="E9" s="9" t="s">
        <v>72</v>
      </c>
      <c r="F9" s="12"/>
    </row>
    <row r="10" spans="1:6" ht="21.75" customHeight="1">
      <c r="A10" s="93"/>
      <c r="B10" s="108" t="s">
        <v>41</v>
      </c>
      <c r="C10" s="109"/>
      <c r="D10" s="14">
        <v>39850000</v>
      </c>
      <c r="E10" s="14">
        <v>29000000</v>
      </c>
      <c r="F10" s="14">
        <f>SUM(D10:E10)</f>
        <v>68850000</v>
      </c>
    </row>
    <row r="11" spans="1:6" ht="21.75" customHeight="1">
      <c r="A11" s="93"/>
      <c r="B11" s="108" t="s">
        <v>42</v>
      </c>
      <c r="C11" s="109"/>
      <c r="D11" s="15">
        <v>0.111</v>
      </c>
      <c r="E11" s="15">
        <v>0.118</v>
      </c>
      <c r="F11" s="15"/>
    </row>
    <row r="12" spans="1:6" ht="21.75" customHeight="1" thickBot="1">
      <c r="A12" s="117"/>
      <c r="B12" s="110" t="s">
        <v>43</v>
      </c>
      <c r="C12" s="111"/>
      <c r="D12" s="16">
        <v>4423350</v>
      </c>
      <c r="E12" s="16">
        <v>3422000</v>
      </c>
      <c r="F12" s="16">
        <f>SUM(D12:E12)</f>
        <v>7845350</v>
      </c>
    </row>
    <row r="13" spans="1:6" ht="21.75" customHeight="1">
      <c r="A13" s="89" t="s">
        <v>97</v>
      </c>
      <c r="B13" s="101" t="s">
        <v>12</v>
      </c>
      <c r="C13" s="102"/>
      <c r="D13" s="27">
        <v>3244095</v>
      </c>
      <c r="E13" s="27">
        <v>2200000</v>
      </c>
      <c r="F13" s="27">
        <f>SUM(D13:E13)</f>
        <v>5444095</v>
      </c>
    </row>
    <row r="14" spans="1:6" ht="21.75" customHeight="1">
      <c r="A14" s="90"/>
      <c r="B14" s="108" t="s">
        <v>44</v>
      </c>
      <c r="C14" s="109"/>
      <c r="D14" s="15">
        <v>0.111</v>
      </c>
      <c r="E14" s="15">
        <v>0.118</v>
      </c>
      <c r="F14" s="17"/>
    </row>
    <row r="15" spans="1:6" ht="21.75" customHeight="1">
      <c r="A15" s="90"/>
      <c r="B15" s="108" t="s">
        <v>45</v>
      </c>
      <c r="C15" s="109"/>
      <c r="D15" s="14">
        <f>ROUNDDOWN(D13*D14,0)</f>
        <v>360094</v>
      </c>
      <c r="E15" s="14">
        <v>260780</v>
      </c>
      <c r="F15" s="17">
        <f aca="true" t="shared" si="0" ref="F15:F24">SUM(D15:E15)</f>
        <v>620874</v>
      </c>
    </row>
    <row r="16" spans="1:6" ht="21.75" customHeight="1">
      <c r="A16" s="90"/>
      <c r="B16" s="97" t="s">
        <v>13</v>
      </c>
      <c r="C16" s="13" t="s">
        <v>14</v>
      </c>
      <c r="D16" s="14">
        <f>D15</f>
        <v>360094</v>
      </c>
      <c r="E16" s="14">
        <f>E15</f>
        <v>260780</v>
      </c>
      <c r="F16" s="17">
        <f t="shared" si="0"/>
        <v>620874</v>
      </c>
    </row>
    <row r="17" spans="1:6" ht="21.75" customHeight="1">
      <c r="A17" s="90"/>
      <c r="B17" s="114"/>
      <c r="C17" s="18" t="s">
        <v>15</v>
      </c>
      <c r="D17" s="19">
        <v>0.5</v>
      </c>
      <c r="E17" s="19">
        <v>0.5</v>
      </c>
      <c r="F17" s="17"/>
    </row>
    <row r="18" spans="1:6" ht="21.75" customHeight="1" thickBot="1">
      <c r="A18" s="90"/>
      <c r="B18" s="115"/>
      <c r="C18" s="20" t="s">
        <v>16</v>
      </c>
      <c r="D18" s="21">
        <f>ROUNDDOWN(D16*D17,0)</f>
        <v>180047</v>
      </c>
      <c r="E18" s="21">
        <f>ROUNDDOWN(E16*E17,0)</f>
        <v>130390</v>
      </c>
      <c r="F18" s="22">
        <f t="shared" si="0"/>
        <v>310437</v>
      </c>
    </row>
    <row r="19" spans="1:6" ht="21.75" customHeight="1" thickBot="1">
      <c r="A19" s="99"/>
      <c r="B19" s="95" t="s">
        <v>17</v>
      </c>
      <c r="C19" s="23" t="s">
        <v>46</v>
      </c>
      <c r="D19" s="24">
        <v>0.1</v>
      </c>
      <c r="E19" s="24">
        <v>0.1</v>
      </c>
      <c r="F19" s="31" t="s">
        <v>47</v>
      </c>
    </row>
    <row r="20" spans="1:6" ht="21.75" customHeight="1" thickBot="1">
      <c r="A20" s="100"/>
      <c r="B20" s="95"/>
      <c r="C20" s="25" t="s">
        <v>18</v>
      </c>
      <c r="D20" s="16">
        <f>ROUNDDOWN(D16*D19,-2)</f>
        <v>36000</v>
      </c>
      <c r="E20" s="16">
        <f>ROUNDDOWN(E16*E19,-2)</f>
        <v>26000</v>
      </c>
      <c r="F20" s="16">
        <f t="shared" si="0"/>
        <v>62000</v>
      </c>
    </row>
    <row r="21" spans="1:6" ht="19.5" customHeight="1" hidden="1" thickBot="1">
      <c r="A21" s="92" t="s">
        <v>48</v>
      </c>
      <c r="B21" s="95" t="s">
        <v>19</v>
      </c>
      <c r="C21" s="9" t="s">
        <v>49</v>
      </c>
      <c r="D21" s="14">
        <v>24845000</v>
      </c>
      <c r="E21" s="14">
        <v>59836000</v>
      </c>
      <c r="F21" s="17">
        <f t="shared" si="0"/>
        <v>84681000</v>
      </c>
    </row>
    <row r="22" spans="1:6" ht="19.5" customHeight="1" hidden="1">
      <c r="A22" s="93"/>
      <c r="B22" s="96"/>
      <c r="C22" s="9" t="s">
        <v>21</v>
      </c>
      <c r="D22" s="14">
        <f>D18-D21</f>
        <v>-24664953</v>
      </c>
      <c r="E22" s="14">
        <f>E18-E21</f>
        <v>-59705610</v>
      </c>
      <c r="F22" s="17">
        <f t="shared" si="0"/>
        <v>-84370563</v>
      </c>
    </row>
    <row r="23" spans="1:6" ht="19.5" customHeight="1" hidden="1">
      <c r="A23" s="93"/>
      <c r="B23" s="97" t="s">
        <v>20</v>
      </c>
      <c r="C23" s="9" t="s">
        <v>49</v>
      </c>
      <c r="D23" s="14">
        <v>4900000</v>
      </c>
      <c r="E23" s="14">
        <v>11900000</v>
      </c>
      <c r="F23" s="17">
        <f t="shared" si="0"/>
        <v>16800000</v>
      </c>
    </row>
    <row r="24" spans="1:6" ht="19.5" customHeight="1" hidden="1">
      <c r="A24" s="94"/>
      <c r="B24" s="98"/>
      <c r="C24" s="9" t="s">
        <v>21</v>
      </c>
      <c r="D24" s="14">
        <f>D20-D23</f>
        <v>-4864000</v>
      </c>
      <c r="E24" s="14">
        <f>E20-E23</f>
        <v>-11874000</v>
      </c>
      <c r="F24" s="17">
        <f t="shared" si="0"/>
        <v>-16738000</v>
      </c>
    </row>
    <row r="25" spans="1:6" ht="30" customHeight="1">
      <c r="A25" s="112" t="s">
        <v>75</v>
      </c>
      <c r="B25" s="113"/>
      <c r="C25" s="113"/>
      <c r="D25" s="113"/>
      <c r="E25" s="113"/>
      <c r="F25" s="113"/>
    </row>
    <row r="26" spans="1:6" ht="16.5" customHeight="1">
      <c r="A26" s="7"/>
      <c r="B26" s="7"/>
      <c r="C26" s="7"/>
      <c r="D26" s="7"/>
      <c r="E26" s="7"/>
      <c r="F26" s="7"/>
    </row>
    <row r="27" spans="1:6" ht="17.25">
      <c r="A27" s="29" t="s">
        <v>35</v>
      </c>
      <c r="B27" s="7"/>
      <c r="C27" s="7"/>
      <c r="D27" s="7"/>
      <c r="E27" s="7"/>
      <c r="F27" s="7"/>
    </row>
    <row r="28" spans="1:6" ht="12" customHeight="1">
      <c r="A28" s="7"/>
      <c r="B28" s="7"/>
      <c r="C28" s="7"/>
      <c r="D28" s="7"/>
      <c r="E28" s="7"/>
      <c r="F28" s="4" t="s">
        <v>74</v>
      </c>
    </row>
    <row r="29" spans="1:6" ht="34.5" customHeight="1">
      <c r="A29" s="103" t="s">
        <v>0</v>
      </c>
      <c r="B29" s="103"/>
      <c r="C29" s="103"/>
      <c r="D29" s="10" t="s">
        <v>4</v>
      </c>
      <c r="E29" s="26" t="s">
        <v>5</v>
      </c>
      <c r="F29" s="9" t="s">
        <v>6</v>
      </c>
    </row>
    <row r="30" spans="1:6" ht="48" customHeight="1">
      <c r="A30" s="104" t="s">
        <v>50</v>
      </c>
      <c r="B30" s="105"/>
      <c r="C30" s="106"/>
      <c r="D30" s="3" t="s">
        <v>55</v>
      </c>
      <c r="E30" s="5" t="s">
        <v>56</v>
      </c>
      <c r="F30" s="12"/>
    </row>
    <row r="31" spans="1:6" ht="21.75" customHeight="1">
      <c r="A31" s="107" t="s">
        <v>22</v>
      </c>
      <c r="B31" s="108" t="s">
        <v>1</v>
      </c>
      <c r="C31" s="109"/>
      <c r="D31" s="9" t="s">
        <v>23</v>
      </c>
      <c r="E31" s="11" t="s">
        <v>72</v>
      </c>
      <c r="F31" s="12"/>
    </row>
    <row r="32" spans="1:6" ht="21.75" customHeight="1">
      <c r="A32" s="134"/>
      <c r="B32" s="135" t="s">
        <v>24</v>
      </c>
      <c r="C32" s="136"/>
      <c r="D32" s="21">
        <v>18448277</v>
      </c>
      <c r="E32" s="137">
        <v>21140391</v>
      </c>
      <c r="F32" s="21">
        <f>SUM(D32:E32)</f>
        <v>39588668</v>
      </c>
    </row>
    <row r="33" spans="1:6" ht="21.75" customHeight="1">
      <c r="A33" s="139" t="s">
        <v>98</v>
      </c>
      <c r="B33" s="140" t="s">
        <v>2</v>
      </c>
      <c r="C33" s="140"/>
      <c r="D33" s="14">
        <v>2394280</v>
      </c>
      <c r="E33" s="14">
        <v>1541000</v>
      </c>
      <c r="F33" s="14">
        <f>SUM(D33:E33)</f>
        <v>3935280</v>
      </c>
    </row>
    <row r="34" spans="1:6" ht="21.75" customHeight="1">
      <c r="A34" s="90"/>
      <c r="B34" s="141" t="s">
        <v>25</v>
      </c>
      <c r="C34" s="18" t="s">
        <v>51</v>
      </c>
      <c r="D34" s="14">
        <v>2277112</v>
      </c>
      <c r="E34" s="14">
        <v>1541000</v>
      </c>
      <c r="F34" s="14">
        <f>SUM(D34:E34)</f>
        <v>3818112</v>
      </c>
    </row>
    <row r="35" spans="1:6" ht="21.75" customHeight="1">
      <c r="A35" s="90"/>
      <c r="B35" s="141"/>
      <c r="C35" s="18" t="s">
        <v>26</v>
      </c>
      <c r="D35" s="14">
        <f>D34</f>
        <v>2277112</v>
      </c>
      <c r="E35" s="14">
        <f>E34</f>
        <v>1541000</v>
      </c>
      <c r="F35" s="14">
        <f>SUM(D35:E35)</f>
        <v>3818112</v>
      </c>
    </row>
    <row r="36" spans="1:6" ht="21.75" customHeight="1">
      <c r="A36" s="90"/>
      <c r="B36" s="141"/>
      <c r="C36" s="18" t="s">
        <v>27</v>
      </c>
      <c r="D36" s="19">
        <v>0.3333333333333333</v>
      </c>
      <c r="E36" s="19">
        <v>0.3333333333333333</v>
      </c>
      <c r="F36" s="14"/>
    </row>
    <row r="37" spans="1:6" ht="21.75" customHeight="1">
      <c r="A37" s="90"/>
      <c r="B37" s="141"/>
      <c r="C37" s="18" t="s">
        <v>28</v>
      </c>
      <c r="D37" s="14">
        <f>ROUNDDOWN(D35*D36,0)</f>
        <v>759037</v>
      </c>
      <c r="E37" s="14">
        <f>ROUNDDOWN(E35*E36,0)</f>
        <v>513666</v>
      </c>
      <c r="F37" s="14">
        <f>SUM(D37:E37)</f>
        <v>1272703</v>
      </c>
    </row>
    <row r="38" spans="1:6" ht="21.75" customHeight="1">
      <c r="A38" s="90"/>
      <c r="B38" s="141" t="s">
        <v>29</v>
      </c>
      <c r="C38" s="18" t="s">
        <v>30</v>
      </c>
      <c r="D38" s="14">
        <v>2002799</v>
      </c>
      <c r="E38" s="14">
        <f>E35</f>
        <v>1541000</v>
      </c>
      <c r="F38" s="14">
        <f>SUM(D38:E38)</f>
        <v>3543799</v>
      </c>
    </row>
    <row r="39" spans="1:6" ht="21.75" customHeight="1">
      <c r="A39" s="90"/>
      <c r="B39" s="141"/>
      <c r="C39" s="18" t="s">
        <v>31</v>
      </c>
      <c r="D39" s="19">
        <v>0.16666666666666666</v>
      </c>
      <c r="E39" s="19" t="s">
        <v>99</v>
      </c>
      <c r="F39" s="32"/>
    </row>
    <row r="40" spans="1:6" ht="21.75" customHeight="1">
      <c r="A40" s="90"/>
      <c r="B40" s="141"/>
      <c r="C40" s="18" t="s">
        <v>32</v>
      </c>
      <c r="D40" s="14">
        <f>ROUNDDOWN(D38*D39,-2)</f>
        <v>333700</v>
      </c>
      <c r="E40" s="14">
        <v>442400</v>
      </c>
      <c r="F40" s="14">
        <f>SUM(D40:E40)</f>
        <v>776100</v>
      </c>
    </row>
    <row r="41" spans="1:6" ht="19.5" customHeight="1" hidden="1" thickBot="1">
      <c r="A41" s="93" t="s">
        <v>52</v>
      </c>
      <c r="B41" s="115" t="s">
        <v>19</v>
      </c>
      <c r="C41" s="138" t="s">
        <v>53</v>
      </c>
      <c r="D41" s="17">
        <v>576262000</v>
      </c>
      <c r="E41" s="17">
        <v>752107000</v>
      </c>
      <c r="F41" s="17">
        <f>SUM(D41:E41)</f>
        <v>1328369000</v>
      </c>
    </row>
    <row r="42" spans="1:6" ht="19.5" customHeight="1" hidden="1">
      <c r="A42" s="93"/>
      <c r="B42" s="96"/>
      <c r="C42" s="8" t="s">
        <v>33</v>
      </c>
      <c r="D42" s="14">
        <f>D37-D41</f>
        <v>-575502963</v>
      </c>
      <c r="E42" s="14">
        <f>E37-E41</f>
        <v>-751593334</v>
      </c>
      <c r="F42" s="17">
        <f>SUM(D42:E42)</f>
        <v>-1327096297</v>
      </c>
    </row>
    <row r="43" spans="1:6" ht="19.5" customHeight="1" hidden="1">
      <c r="A43" s="93"/>
      <c r="B43" s="97" t="s">
        <v>34</v>
      </c>
      <c r="C43" s="8" t="s">
        <v>53</v>
      </c>
      <c r="D43" s="14">
        <v>283700000</v>
      </c>
      <c r="E43" s="14">
        <v>376000000</v>
      </c>
      <c r="F43" s="17">
        <f>SUM(D43:E43)</f>
        <v>659700000</v>
      </c>
    </row>
    <row r="44" spans="1:6" ht="19.5" customHeight="1" hidden="1">
      <c r="A44" s="94"/>
      <c r="B44" s="98"/>
      <c r="C44" s="8" t="s">
        <v>33</v>
      </c>
      <c r="D44" s="14">
        <f>D40-D43</f>
        <v>-283366300</v>
      </c>
      <c r="E44" s="14">
        <f>E40-E43</f>
        <v>-375557600</v>
      </c>
      <c r="F44" s="17">
        <f>SUM(D44:E44)</f>
        <v>-658923900</v>
      </c>
    </row>
    <row r="45" spans="1:6" ht="15" customHeight="1">
      <c r="A45" s="6" t="s">
        <v>57</v>
      </c>
      <c r="B45" s="28"/>
      <c r="C45" s="7"/>
      <c r="D45" s="7"/>
      <c r="E45" s="7"/>
      <c r="F45" s="7"/>
    </row>
  </sheetData>
  <mergeCells count="30">
    <mergeCell ref="A2:F2"/>
    <mergeCell ref="A7:C7"/>
    <mergeCell ref="A8:C8"/>
    <mergeCell ref="A9:A12"/>
    <mergeCell ref="B9:C9"/>
    <mergeCell ref="B10:C10"/>
    <mergeCell ref="B11:C11"/>
    <mergeCell ref="B12:C12"/>
    <mergeCell ref="A13:A20"/>
    <mergeCell ref="B13:C13"/>
    <mergeCell ref="B14:C14"/>
    <mergeCell ref="B15:C15"/>
    <mergeCell ref="B16:B18"/>
    <mergeCell ref="B19:B20"/>
    <mergeCell ref="A21:A24"/>
    <mergeCell ref="B21:B22"/>
    <mergeCell ref="B23:B24"/>
    <mergeCell ref="A25:F25"/>
    <mergeCell ref="A29:C29"/>
    <mergeCell ref="A30:C30"/>
    <mergeCell ref="A31:A32"/>
    <mergeCell ref="B31:C31"/>
    <mergeCell ref="B32:C32"/>
    <mergeCell ref="A41:A44"/>
    <mergeCell ref="B41:B42"/>
    <mergeCell ref="B43:B44"/>
    <mergeCell ref="A33:A40"/>
    <mergeCell ref="B33:C33"/>
    <mergeCell ref="B34:B37"/>
    <mergeCell ref="B38:B40"/>
  </mergeCells>
  <printOptions horizontalCentered="1"/>
  <pageMargins left="0.7874015748031497" right="0.7874015748031497" top="1" bottom="0.7874015748031497" header="0.7874015748031497" footer="0.5118110236220472"/>
  <pageSetup fitToHeight="1" fitToWidth="1" horizontalDpi="600" verticalDpi="600" orientation="portrait" paperSize="9" scale="89" r:id="rId1"/>
  <headerFooter alignWithMargins="0">
    <oddHeader>&amp;L&amp;16国及び県補助金の交付状況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37">
      <selection activeCell="C52" sqref="C52"/>
    </sheetView>
  </sheetViews>
  <sheetFormatPr defaultColWidth="8.796875" defaultRowHeight="14.25"/>
  <cols>
    <col min="1" max="1" width="10.5" style="33" bestFit="1" customWidth="1"/>
    <col min="2" max="2" width="9.8984375" style="33" customWidth="1"/>
    <col min="3" max="3" width="10" style="33" customWidth="1"/>
    <col min="4" max="4" width="9" style="33" customWidth="1"/>
    <col min="5" max="5" width="10.69921875" style="34" customWidth="1"/>
    <col min="6" max="6" width="14.09765625" style="35" hidden="1" customWidth="1"/>
    <col min="7" max="7" width="0" style="33" hidden="1" customWidth="1"/>
    <col min="8" max="8" width="9" style="34" customWidth="1"/>
    <col min="9" max="9" width="12.09765625" style="33" hidden="1" customWidth="1"/>
    <col min="10" max="10" width="8" style="33" customWidth="1"/>
    <col min="11" max="11" width="8.09765625" style="33" bestFit="1" customWidth="1"/>
    <col min="12" max="12" width="12.09765625" style="33" hidden="1" customWidth="1"/>
    <col min="13" max="16384" width="9" style="33" customWidth="1"/>
  </cols>
  <sheetData>
    <row r="1" spans="1:11" ht="21" customHeight="1">
      <c r="A1" s="2" t="s">
        <v>71</v>
      </c>
      <c r="K1" s="33" t="s">
        <v>77</v>
      </c>
    </row>
    <row r="2" spans="1:13" ht="12">
      <c r="A2" s="121" t="s">
        <v>78</v>
      </c>
      <c r="B2" s="125" t="s">
        <v>79</v>
      </c>
      <c r="C2" s="125"/>
      <c r="D2" s="121" t="s">
        <v>62</v>
      </c>
      <c r="E2" s="122" t="s">
        <v>122</v>
      </c>
      <c r="F2" s="122"/>
      <c r="G2" s="122"/>
      <c r="H2" s="122"/>
      <c r="I2" s="122"/>
      <c r="J2" s="122"/>
      <c r="K2" s="122"/>
      <c r="L2" s="38"/>
      <c r="M2" s="121" t="s">
        <v>59</v>
      </c>
    </row>
    <row r="3" spans="1:13" ht="24">
      <c r="A3" s="121"/>
      <c r="B3" s="125"/>
      <c r="C3" s="125"/>
      <c r="D3" s="121"/>
      <c r="E3" s="38" t="s">
        <v>3</v>
      </c>
      <c r="F3" s="38" t="s">
        <v>3</v>
      </c>
      <c r="G3" s="37" t="s">
        <v>80</v>
      </c>
      <c r="H3" s="37" t="s">
        <v>60</v>
      </c>
      <c r="I3" s="37" t="s">
        <v>60</v>
      </c>
      <c r="J3" s="37" t="s">
        <v>64</v>
      </c>
      <c r="K3" s="37" t="s">
        <v>61</v>
      </c>
      <c r="L3" s="37" t="s">
        <v>61</v>
      </c>
      <c r="M3" s="121"/>
    </row>
    <row r="4" spans="1:13" ht="12.75" customHeight="1">
      <c r="A4" s="39" t="s">
        <v>65</v>
      </c>
      <c r="B4" s="126" t="s">
        <v>66</v>
      </c>
      <c r="C4" s="126"/>
      <c r="D4" s="39" t="s">
        <v>67</v>
      </c>
      <c r="E4" s="41">
        <v>30896</v>
      </c>
      <c r="F4" s="42"/>
      <c r="G4" s="40"/>
      <c r="H4" s="43">
        <v>20000</v>
      </c>
      <c r="I4" s="40"/>
      <c r="J4" s="87">
        <v>0.25</v>
      </c>
      <c r="K4" s="42">
        <v>5000</v>
      </c>
      <c r="L4" s="40"/>
      <c r="M4" s="40"/>
    </row>
    <row r="5" spans="1:13" ht="12.75" customHeight="1" thickBot="1">
      <c r="A5" s="44" t="s">
        <v>68</v>
      </c>
      <c r="B5" s="127" t="s">
        <v>69</v>
      </c>
      <c r="C5" s="127"/>
      <c r="D5" s="44" t="s">
        <v>70</v>
      </c>
      <c r="E5" s="45">
        <v>85680</v>
      </c>
      <c r="F5" s="46"/>
      <c r="G5" s="47"/>
      <c r="H5" s="45">
        <v>44000</v>
      </c>
      <c r="I5" s="47"/>
      <c r="J5" s="88">
        <v>0.25</v>
      </c>
      <c r="K5" s="46">
        <v>11000</v>
      </c>
      <c r="L5" s="47"/>
      <c r="M5" s="47"/>
    </row>
    <row r="6" spans="1:13" ht="15" customHeight="1" thickBot="1">
      <c r="A6" s="48" t="s">
        <v>81</v>
      </c>
      <c r="B6" s="130" t="s">
        <v>82</v>
      </c>
      <c r="C6" s="131"/>
      <c r="D6" s="49" t="s">
        <v>83</v>
      </c>
      <c r="E6" s="50">
        <f>SUM(E4:E5)</f>
        <v>116576</v>
      </c>
      <c r="F6" s="51"/>
      <c r="G6" s="52"/>
      <c r="H6" s="50">
        <f>SUM(H4:H5)</f>
        <v>64000</v>
      </c>
      <c r="I6" s="52"/>
      <c r="J6" s="52"/>
      <c r="K6" s="53">
        <f>SUM(K4:K5)</f>
        <v>16000</v>
      </c>
      <c r="L6" s="52"/>
      <c r="M6" s="54"/>
    </row>
    <row r="7" ht="7.5" customHeight="1"/>
    <row r="8" spans="1:11" ht="19.5" customHeight="1">
      <c r="A8" s="29" t="s">
        <v>95</v>
      </c>
      <c r="K8" s="33" t="s">
        <v>84</v>
      </c>
    </row>
    <row r="9" spans="1:13" ht="13.5" customHeight="1">
      <c r="A9" s="123" t="s">
        <v>85</v>
      </c>
      <c r="B9" s="132" t="s">
        <v>96</v>
      </c>
      <c r="C9" s="123" t="s">
        <v>86</v>
      </c>
      <c r="D9" s="123" t="s">
        <v>62</v>
      </c>
      <c r="E9" s="118" t="s">
        <v>123</v>
      </c>
      <c r="F9" s="119"/>
      <c r="G9" s="119"/>
      <c r="H9" s="119"/>
      <c r="I9" s="119"/>
      <c r="J9" s="119"/>
      <c r="K9" s="120"/>
      <c r="L9" s="38"/>
      <c r="M9" s="123" t="s">
        <v>59</v>
      </c>
    </row>
    <row r="10" spans="1:13" ht="24">
      <c r="A10" s="124"/>
      <c r="B10" s="133"/>
      <c r="C10" s="124"/>
      <c r="D10" s="124"/>
      <c r="E10" s="38" t="s">
        <v>3</v>
      </c>
      <c r="F10" s="38" t="s">
        <v>3</v>
      </c>
      <c r="G10" s="37" t="s">
        <v>63</v>
      </c>
      <c r="H10" s="37" t="s">
        <v>60</v>
      </c>
      <c r="I10" s="37" t="s">
        <v>60</v>
      </c>
      <c r="J10" s="37" t="s">
        <v>64</v>
      </c>
      <c r="K10" s="37" t="s">
        <v>61</v>
      </c>
      <c r="L10" s="37" t="s">
        <v>61</v>
      </c>
      <c r="M10" s="124"/>
    </row>
    <row r="11" spans="1:13" ht="12.75" customHeight="1">
      <c r="A11" s="57" t="s">
        <v>100</v>
      </c>
      <c r="B11" s="58" t="s">
        <v>104</v>
      </c>
      <c r="C11" s="58" t="s">
        <v>163</v>
      </c>
      <c r="D11" s="63" t="s">
        <v>169</v>
      </c>
      <c r="E11" s="59">
        <v>80487</v>
      </c>
      <c r="F11" s="60">
        <v>32100000</v>
      </c>
      <c r="G11" s="40"/>
      <c r="H11" s="41">
        <v>78987</v>
      </c>
      <c r="I11" s="61"/>
      <c r="J11" s="62">
        <v>0.3333333333333333</v>
      </c>
      <c r="K11" s="42">
        <v>26329</v>
      </c>
      <c r="L11" s="42">
        <v>10700000</v>
      </c>
      <c r="M11" s="40"/>
    </row>
    <row r="12" spans="1:13" ht="12.75" customHeight="1">
      <c r="A12" s="39" t="s">
        <v>127</v>
      </c>
      <c r="B12" s="58" t="s">
        <v>128</v>
      </c>
      <c r="C12" s="58" t="s">
        <v>164</v>
      </c>
      <c r="D12" s="63" t="s">
        <v>170</v>
      </c>
      <c r="E12" s="59">
        <v>126525</v>
      </c>
      <c r="F12" s="60">
        <v>163410000</v>
      </c>
      <c r="G12" s="40"/>
      <c r="H12" s="41">
        <v>111900</v>
      </c>
      <c r="I12" s="61"/>
      <c r="J12" s="62">
        <v>0.25</v>
      </c>
      <c r="K12" s="42">
        <v>27975</v>
      </c>
      <c r="L12" s="42">
        <v>36920000</v>
      </c>
      <c r="M12" s="40"/>
    </row>
    <row r="13" spans="1:13" ht="12.75" customHeight="1">
      <c r="A13" s="39" t="s">
        <v>129</v>
      </c>
      <c r="B13" s="58" t="s">
        <v>130</v>
      </c>
      <c r="C13" s="58" t="s">
        <v>164</v>
      </c>
      <c r="D13" s="63" t="s">
        <v>171</v>
      </c>
      <c r="E13" s="59">
        <v>90879</v>
      </c>
      <c r="F13" s="60">
        <v>195117000</v>
      </c>
      <c r="G13" s="40"/>
      <c r="H13" s="41">
        <v>86883</v>
      </c>
      <c r="I13" s="61"/>
      <c r="J13" s="62">
        <v>0.4</v>
      </c>
      <c r="K13" s="42">
        <v>34753</v>
      </c>
      <c r="L13" s="42">
        <v>40000000</v>
      </c>
      <c r="M13" s="40"/>
    </row>
    <row r="14" spans="1:13" ht="12.75" customHeight="1">
      <c r="A14" s="39" t="s">
        <v>129</v>
      </c>
      <c r="B14" s="57" t="s">
        <v>131</v>
      </c>
      <c r="C14" s="58" t="s">
        <v>164</v>
      </c>
      <c r="D14" s="64" t="s">
        <v>171</v>
      </c>
      <c r="E14" s="59">
        <v>14148</v>
      </c>
      <c r="F14" s="60">
        <v>52603000</v>
      </c>
      <c r="G14" s="40"/>
      <c r="H14" s="41">
        <v>14148</v>
      </c>
      <c r="I14" s="61"/>
      <c r="J14" s="62">
        <v>0.4</v>
      </c>
      <c r="K14" s="42">
        <v>5659</v>
      </c>
      <c r="L14" s="42">
        <v>17534000</v>
      </c>
      <c r="M14" s="40"/>
    </row>
    <row r="15" spans="1:13" ht="12.75" customHeight="1">
      <c r="A15" s="39" t="s">
        <v>118</v>
      </c>
      <c r="B15" s="58" t="s">
        <v>132</v>
      </c>
      <c r="C15" s="58" t="s">
        <v>164</v>
      </c>
      <c r="D15" s="63" t="s">
        <v>172</v>
      </c>
      <c r="E15" s="59">
        <v>175000</v>
      </c>
      <c r="F15" s="60">
        <v>45765000</v>
      </c>
      <c r="G15" s="40"/>
      <c r="H15" s="41">
        <v>120000</v>
      </c>
      <c r="I15" s="61"/>
      <c r="J15" s="62">
        <v>0.3333333333333333</v>
      </c>
      <c r="K15" s="42">
        <v>40000</v>
      </c>
      <c r="L15" s="42">
        <v>15255000</v>
      </c>
      <c r="M15" s="40"/>
    </row>
    <row r="16" spans="1:13" ht="12.75" customHeight="1">
      <c r="A16" s="39" t="s">
        <v>133</v>
      </c>
      <c r="B16" s="58" t="s">
        <v>134</v>
      </c>
      <c r="C16" s="58" t="s">
        <v>164</v>
      </c>
      <c r="D16" s="63" t="s">
        <v>173</v>
      </c>
      <c r="E16" s="59">
        <v>130400</v>
      </c>
      <c r="F16" s="60">
        <v>185943000</v>
      </c>
      <c r="G16" s="40"/>
      <c r="H16" s="41">
        <v>101984</v>
      </c>
      <c r="I16" s="61"/>
      <c r="J16" s="62">
        <v>0.3333333333333333</v>
      </c>
      <c r="K16" s="42">
        <v>33994</v>
      </c>
      <c r="L16" s="42">
        <v>51952000</v>
      </c>
      <c r="M16" s="40"/>
    </row>
    <row r="17" spans="1:13" ht="12.75" customHeight="1">
      <c r="A17" s="39" t="s">
        <v>110</v>
      </c>
      <c r="B17" s="58" t="s">
        <v>135</v>
      </c>
      <c r="C17" s="58" t="s">
        <v>164</v>
      </c>
      <c r="D17" s="63" t="s">
        <v>174</v>
      </c>
      <c r="E17" s="59">
        <v>20055</v>
      </c>
      <c r="F17" s="60">
        <v>224600000</v>
      </c>
      <c r="G17" s="40"/>
      <c r="H17" s="41">
        <v>20055</v>
      </c>
      <c r="I17" s="61"/>
      <c r="J17" s="62">
        <v>0.3333333333333333</v>
      </c>
      <c r="K17" s="42">
        <v>6685</v>
      </c>
      <c r="L17" s="42">
        <v>68000000</v>
      </c>
      <c r="M17" s="40"/>
    </row>
    <row r="18" spans="1:13" ht="12.75" customHeight="1">
      <c r="A18" s="57" t="s">
        <v>110</v>
      </c>
      <c r="B18" s="58" t="s">
        <v>134</v>
      </c>
      <c r="C18" s="58" t="s">
        <v>164</v>
      </c>
      <c r="D18" s="63" t="s">
        <v>175</v>
      </c>
      <c r="E18" s="59">
        <v>147300</v>
      </c>
      <c r="F18" s="60">
        <v>324775000</v>
      </c>
      <c r="G18" s="40"/>
      <c r="H18" s="41">
        <v>123465.00200000001</v>
      </c>
      <c r="I18" s="61"/>
      <c r="J18" s="65">
        <v>0.3333333333333333</v>
      </c>
      <c r="K18" s="42">
        <v>41155</v>
      </c>
      <c r="L18" s="42">
        <v>120000000</v>
      </c>
      <c r="M18" s="40"/>
    </row>
    <row r="19" spans="1:13" ht="12.75" customHeight="1">
      <c r="A19" s="39" t="s">
        <v>107</v>
      </c>
      <c r="B19" s="58" t="s">
        <v>108</v>
      </c>
      <c r="C19" s="58" t="s">
        <v>164</v>
      </c>
      <c r="D19" s="63" t="s">
        <v>169</v>
      </c>
      <c r="E19" s="59">
        <v>445259</v>
      </c>
      <c r="F19" s="60">
        <v>180372500</v>
      </c>
      <c r="G19" s="40"/>
      <c r="H19" s="41">
        <v>434146</v>
      </c>
      <c r="I19" s="61"/>
      <c r="J19" s="62">
        <v>0.4</v>
      </c>
      <c r="K19" s="42">
        <v>173658</v>
      </c>
      <c r="L19" s="42">
        <v>26932000</v>
      </c>
      <c r="M19" s="40"/>
    </row>
    <row r="20" spans="1:13" ht="12.75" customHeight="1">
      <c r="A20" s="39" t="s">
        <v>136</v>
      </c>
      <c r="B20" s="58" t="s">
        <v>137</v>
      </c>
      <c r="C20" s="58" t="s">
        <v>164</v>
      </c>
      <c r="D20" s="63" t="s">
        <v>176</v>
      </c>
      <c r="E20" s="59">
        <v>110430</v>
      </c>
      <c r="F20" s="60">
        <v>94102000</v>
      </c>
      <c r="G20" s="40"/>
      <c r="H20" s="41">
        <v>83316</v>
      </c>
      <c r="I20" s="61"/>
      <c r="J20" s="62">
        <v>0.25</v>
      </c>
      <c r="K20" s="42">
        <v>20829</v>
      </c>
      <c r="L20" s="42">
        <v>15735000</v>
      </c>
      <c r="M20" s="40"/>
    </row>
    <row r="21" spans="1:13" ht="12.75" customHeight="1">
      <c r="A21" s="39" t="s">
        <v>138</v>
      </c>
      <c r="B21" s="58" t="s">
        <v>139</v>
      </c>
      <c r="C21" s="58" t="s">
        <v>164</v>
      </c>
      <c r="D21" s="63" t="s">
        <v>177</v>
      </c>
      <c r="E21" s="59">
        <v>37356</v>
      </c>
      <c r="F21" s="60">
        <v>96789000</v>
      </c>
      <c r="G21" s="40"/>
      <c r="H21" s="41">
        <v>22580</v>
      </c>
      <c r="I21" s="61"/>
      <c r="J21" s="65">
        <v>0.25</v>
      </c>
      <c r="K21" s="42">
        <v>5645</v>
      </c>
      <c r="L21" s="42">
        <v>38178000</v>
      </c>
      <c r="M21" s="40"/>
    </row>
    <row r="22" spans="1:13" ht="12.75" customHeight="1">
      <c r="A22" s="57" t="s">
        <v>140</v>
      </c>
      <c r="B22" s="57" t="s">
        <v>141</v>
      </c>
      <c r="C22" s="58" t="s">
        <v>164</v>
      </c>
      <c r="D22" s="64" t="s">
        <v>174</v>
      </c>
      <c r="E22" s="59">
        <v>124950</v>
      </c>
      <c r="F22" s="60">
        <v>89164000</v>
      </c>
      <c r="G22" s="40"/>
      <c r="H22" s="41">
        <v>123795</v>
      </c>
      <c r="I22" s="61"/>
      <c r="J22" s="62">
        <v>0.4</v>
      </c>
      <c r="K22" s="42">
        <v>49518</v>
      </c>
      <c r="L22" s="42">
        <v>28700000</v>
      </c>
      <c r="M22" s="40"/>
    </row>
    <row r="23" spans="1:13" ht="12.75" customHeight="1">
      <c r="A23" s="39" t="s">
        <v>142</v>
      </c>
      <c r="B23" s="58" t="s">
        <v>134</v>
      </c>
      <c r="C23" s="58" t="s">
        <v>164</v>
      </c>
      <c r="D23" s="63" t="s">
        <v>174</v>
      </c>
      <c r="E23" s="59">
        <v>107020</v>
      </c>
      <c r="F23" s="60">
        <v>108710000</v>
      </c>
      <c r="G23" s="40"/>
      <c r="H23" s="41">
        <v>95970</v>
      </c>
      <c r="I23" s="61"/>
      <c r="J23" s="65">
        <v>0.3333333333333333</v>
      </c>
      <c r="K23" s="42">
        <v>31990</v>
      </c>
      <c r="L23" s="42">
        <v>42198000</v>
      </c>
      <c r="M23" s="40"/>
    </row>
    <row r="24" spans="1:13" ht="12.75" customHeight="1">
      <c r="A24" s="39" t="s">
        <v>143</v>
      </c>
      <c r="B24" s="58" t="s">
        <v>144</v>
      </c>
      <c r="C24" s="58" t="s">
        <v>164</v>
      </c>
      <c r="D24" s="63" t="s">
        <v>178</v>
      </c>
      <c r="E24" s="59">
        <v>120000</v>
      </c>
      <c r="F24" s="60">
        <v>195923700</v>
      </c>
      <c r="G24" s="40"/>
      <c r="H24" s="41">
        <v>113000</v>
      </c>
      <c r="I24" s="61"/>
      <c r="J24" s="62">
        <v>0.4</v>
      </c>
      <c r="K24" s="42">
        <v>45200</v>
      </c>
      <c r="L24" s="42">
        <v>61396000</v>
      </c>
      <c r="M24" s="40"/>
    </row>
    <row r="25" spans="1:13" ht="12.75" customHeight="1">
      <c r="A25" s="39" t="s">
        <v>145</v>
      </c>
      <c r="B25" s="58" t="s">
        <v>146</v>
      </c>
      <c r="C25" s="58" t="s">
        <v>164</v>
      </c>
      <c r="D25" s="63" t="s">
        <v>179</v>
      </c>
      <c r="E25" s="59">
        <v>248683</v>
      </c>
      <c r="F25" s="60">
        <v>74648700</v>
      </c>
      <c r="G25" s="40"/>
      <c r="H25" s="41">
        <v>233786</v>
      </c>
      <c r="I25" s="61"/>
      <c r="J25" s="62">
        <v>0.4</v>
      </c>
      <c r="K25" s="42">
        <v>93514</v>
      </c>
      <c r="L25" s="42">
        <v>24882000</v>
      </c>
      <c r="M25" s="40"/>
    </row>
    <row r="26" spans="1:13" ht="12.75" customHeight="1">
      <c r="A26" s="39" t="s">
        <v>145</v>
      </c>
      <c r="B26" s="58" t="s">
        <v>147</v>
      </c>
      <c r="C26" s="58" t="s">
        <v>164</v>
      </c>
      <c r="D26" s="63" t="s">
        <v>180</v>
      </c>
      <c r="E26" s="59">
        <v>107930.55</v>
      </c>
      <c r="F26" s="60">
        <v>349388550</v>
      </c>
      <c r="G26" s="40"/>
      <c r="H26" s="41">
        <v>107930.55</v>
      </c>
      <c r="I26" s="61"/>
      <c r="J26" s="62">
        <v>0.4</v>
      </c>
      <c r="K26" s="42">
        <v>43172</v>
      </c>
      <c r="L26" s="42">
        <v>81326000</v>
      </c>
      <c r="M26" s="40"/>
    </row>
    <row r="27" spans="1:13" ht="12.75" customHeight="1">
      <c r="A27" s="57" t="s">
        <v>148</v>
      </c>
      <c r="B27" s="58" t="s">
        <v>134</v>
      </c>
      <c r="C27" s="58" t="s">
        <v>164</v>
      </c>
      <c r="D27" s="63" t="s">
        <v>181</v>
      </c>
      <c r="E27" s="59">
        <v>121946</v>
      </c>
      <c r="F27" s="60">
        <v>200340000</v>
      </c>
      <c r="G27" s="40"/>
      <c r="H27" s="41">
        <v>121946</v>
      </c>
      <c r="I27" s="61"/>
      <c r="J27" s="62">
        <v>0.3333333333333333</v>
      </c>
      <c r="K27" s="42">
        <v>40648</v>
      </c>
      <c r="L27" s="42">
        <v>50085000</v>
      </c>
      <c r="M27" s="40"/>
    </row>
    <row r="28" spans="1:13" ht="12.75" customHeight="1">
      <c r="A28" s="57" t="s">
        <v>149</v>
      </c>
      <c r="B28" s="58" t="s">
        <v>150</v>
      </c>
      <c r="C28" s="58" t="s">
        <v>164</v>
      </c>
      <c r="D28" s="63" t="s">
        <v>170</v>
      </c>
      <c r="E28" s="59">
        <v>398691.5</v>
      </c>
      <c r="F28" s="60"/>
      <c r="G28" s="40"/>
      <c r="H28" s="41">
        <v>291522</v>
      </c>
      <c r="I28" s="61"/>
      <c r="J28" s="62">
        <v>0.3333333333333333</v>
      </c>
      <c r="K28" s="42">
        <v>97174</v>
      </c>
      <c r="L28" s="42"/>
      <c r="M28" s="40"/>
    </row>
    <row r="29" spans="1:13" ht="12.75" customHeight="1">
      <c r="A29" s="57" t="s">
        <v>151</v>
      </c>
      <c r="B29" s="58" t="s">
        <v>152</v>
      </c>
      <c r="C29" s="58" t="s">
        <v>164</v>
      </c>
      <c r="D29" s="63" t="s">
        <v>182</v>
      </c>
      <c r="E29" s="59">
        <v>238742.3</v>
      </c>
      <c r="F29" s="60"/>
      <c r="G29" s="40"/>
      <c r="H29" s="41">
        <v>231932</v>
      </c>
      <c r="I29" s="61"/>
      <c r="J29" s="62">
        <v>0.25</v>
      </c>
      <c r="K29" s="42">
        <v>57983</v>
      </c>
      <c r="L29" s="42"/>
      <c r="M29" s="40"/>
    </row>
    <row r="30" spans="1:13" ht="12.75" customHeight="1">
      <c r="A30" s="57" t="s">
        <v>153</v>
      </c>
      <c r="B30" s="58" t="s">
        <v>154</v>
      </c>
      <c r="C30" s="58" t="s">
        <v>165</v>
      </c>
      <c r="D30" s="63" t="s">
        <v>183</v>
      </c>
      <c r="E30" s="59">
        <v>189840</v>
      </c>
      <c r="F30" s="60"/>
      <c r="G30" s="40"/>
      <c r="H30" s="41">
        <v>189840</v>
      </c>
      <c r="I30" s="61"/>
      <c r="J30" s="62">
        <v>0.25</v>
      </c>
      <c r="K30" s="42">
        <v>47460</v>
      </c>
      <c r="L30" s="42"/>
      <c r="M30" s="40"/>
    </row>
    <row r="31" spans="1:13" ht="12.75" customHeight="1">
      <c r="A31" s="57" t="s">
        <v>112</v>
      </c>
      <c r="B31" s="58" t="s">
        <v>134</v>
      </c>
      <c r="C31" s="58" t="s">
        <v>166</v>
      </c>
      <c r="D31" s="63" t="s">
        <v>184</v>
      </c>
      <c r="E31" s="59">
        <v>37593</v>
      </c>
      <c r="F31" s="60"/>
      <c r="G31" s="40"/>
      <c r="H31" s="41">
        <v>33000</v>
      </c>
      <c r="I31" s="61"/>
      <c r="J31" s="62">
        <v>0.3333333333333333</v>
      </c>
      <c r="K31" s="42">
        <v>11000</v>
      </c>
      <c r="L31" s="42"/>
      <c r="M31" s="40"/>
    </row>
    <row r="32" spans="1:13" ht="12.75" customHeight="1">
      <c r="A32" s="57" t="s">
        <v>155</v>
      </c>
      <c r="B32" s="58" t="s">
        <v>156</v>
      </c>
      <c r="C32" s="58" t="s">
        <v>167</v>
      </c>
      <c r="D32" s="63" t="s">
        <v>185</v>
      </c>
      <c r="E32" s="59">
        <v>37464</v>
      </c>
      <c r="F32" s="60"/>
      <c r="G32" s="40"/>
      <c r="H32" s="41">
        <v>31357</v>
      </c>
      <c r="I32" s="61"/>
      <c r="J32" s="62">
        <v>0.3333333333333333</v>
      </c>
      <c r="K32" s="42">
        <v>10452</v>
      </c>
      <c r="L32" s="42"/>
      <c r="M32" s="40"/>
    </row>
    <row r="33" spans="1:13" ht="12.75" customHeight="1">
      <c r="A33" s="57" t="s">
        <v>100</v>
      </c>
      <c r="B33" s="58" t="s">
        <v>104</v>
      </c>
      <c r="C33" s="58" t="s">
        <v>167</v>
      </c>
      <c r="D33" s="63" t="s">
        <v>169</v>
      </c>
      <c r="E33" s="59">
        <v>33722</v>
      </c>
      <c r="F33" s="60"/>
      <c r="G33" s="40"/>
      <c r="H33" s="41">
        <v>33222</v>
      </c>
      <c r="I33" s="61"/>
      <c r="J33" s="62">
        <v>0.3333333333333333</v>
      </c>
      <c r="K33" s="42">
        <v>11074</v>
      </c>
      <c r="L33" s="42"/>
      <c r="M33" s="40"/>
    </row>
    <row r="34" spans="1:13" ht="12.75" customHeight="1">
      <c r="A34" s="39" t="s">
        <v>112</v>
      </c>
      <c r="B34" s="58" t="s">
        <v>134</v>
      </c>
      <c r="C34" s="58" t="s">
        <v>167</v>
      </c>
      <c r="D34" s="63" t="s">
        <v>186</v>
      </c>
      <c r="E34" s="59">
        <v>26821</v>
      </c>
      <c r="F34" s="60">
        <v>43939000</v>
      </c>
      <c r="G34" s="40"/>
      <c r="H34" s="41">
        <v>24600</v>
      </c>
      <c r="I34" s="61"/>
      <c r="J34" s="62">
        <v>0.3333333333333333</v>
      </c>
      <c r="K34" s="42">
        <v>8200</v>
      </c>
      <c r="L34" s="42">
        <v>12258000</v>
      </c>
      <c r="M34" s="40"/>
    </row>
    <row r="35" spans="1:13" ht="12.75" customHeight="1">
      <c r="A35" s="57" t="s">
        <v>157</v>
      </c>
      <c r="B35" s="58" t="s">
        <v>158</v>
      </c>
      <c r="C35" s="58" t="s">
        <v>167</v>
      </c>
      <c r="D35" s="63" t="s">
        <v>185</v>
      </c>
      <c r="E35" s="59">
        <v>45391.5</v>
      </c>
      <c r="F35" s="60">
        <v>5143000</v>
      </c>
      <c r="G35" s="40"/>
      <c r="H35" s="41">
        <v>39440.1</v>
      </c>
      <c r="I35" s="61"/>
      <c r="J35" s="62">
        <v>0.4</v>
      </c>
      <c r="K35" s="42">
        <v>15776</v>
      </c>
      <c r="L35" s="42">
        <v>1316000</v>
      </c>
      <c r="M35" s="40"/>
    </row>
    <row r="36" spans="1:13" ht="12.75" customHeight="1">
      <c r="A36" s="57" t="s">
        <v>159</v>
      </c>
      <c r="B36" s="58" t="s">
        <v>160</v>
      </c>
      <c r="C36" s="58" t="s">
        <v>167</v>
      </c>
      <c r="D36" s="63" t="s">
        <v>185</v>
      </c>
      <c r="E36" s="59">
        <v>9775.5</v>
      </c>
      <c r="F36" s="60">
        <v>69000000</v>
      </c>
      <c r="G36" s="40"/>
      <c r="H36" s="41">
        <v>9765</v>
      </c>
      <c r="I36" s="61"/>
      <c r="J36" s="62">
        <v>0.3333333333333333</v>
      </c>
      <c r="K36" s="42">
        <v>3255</v>
      </c>
      <c r="L36" s="42">
        <v>23000000</v>
      </c>
      <c r="M36" s="40"/>
    </row>
    <row r="37" spans="1:13" ht="12.75" customHeight="1">
      <c r="A37" s="39" t="s">
        <v>161</v>
      </c>
      <c r="B37" s="58" t="s">
        <v>162</v>
      </c>
      <c r="C37" s="58" t="s">
        <v>167</v>
      </c>
      <c r="D37" s="63" t="s">
        <v>187</v>
      </c>
      <c r="E37" s="59">
        <v>86172.45</v>
      </c>
      <c r="F37" s="60">
        <v>71166000</v>
      </c>
      <c r="G37" s="40"/>
      <c r="H37" s="41">
        <v>73080</v>
      </c>
      <c r="I37" s="61"/>
      <c r="J37" s="62">
        <v>0.25</v>
      </c>
      <c r="K37" s="42">
        <v>18270</v>
      </c>
      <c r="L37" s="42">
        <v>20564000</v>
      </c>
      <c r="M37" s="40"/>
    </row>
    <row r="38" spans="1:13" ht="12.75" customHeight="1">
      <c r="A38" s="57" t="s">
        <v>112</v>
      </c>
      <c r="B38" s="58" t="s">
        <v>134</v>
      </c>
      <c r="C38" s="58" t="s">
        <v>168</v>
      </c>
      <c r="D38" s="64" t="s">
        <v>184</v>
      </c>
      <c r="E38" s="59">
        <v>110728</v>
      </c>
      <c r="F38" s="60">
        <v>33285000</v>
      </c>
      <c r="G38" s="40"/>
      <c r="H38" s="41">
        <v>102000</v>
      </c>
      <c r="I38" s="61"/>
      <c r="J38" s="62">
        <v>0.3333333333333333</v>
      </c>
      <c r="K38" s="42">
        <v>34000</v>
      </c>
      <c r="L38" s="42">
        <v>6678000</v>
      </c>
      <c r="M38" s="40"/>
    </row>
    <row r="39" spans="1:13" ht="12.75" customHeight="1" thickBot="1">
      <c r="A39" s="66" t="s">
        <v>159</v>
      </c>
      <c r="B39" s="67" t="s">
        <v>160</v>
      </c>
      <c r="C39" s="67" t="s">
        <v>168</v>
      </c>
      <c r="D39" s="68" t="s">
        <v>185</v>
      </c>
      <c r="E39" s="69">
        <v>75388.95</v>
      </c>
      <c r="F39" s="70">
        <v>43118000</v>
      </c>
      <c r="G39" s="47"/>
      <c r="H39" s="45">
        <v>64512</v>
      </c>
      <c r="I39" s="71"/>
      <c r="J39" s="72">
        <v>0.3333333333333333</v>
      </c>
      <c r="K39" s="46">
        <v>21504</v>
      </c>
      <c r="L39" s="46">
        <v>12826000</v>
      </c>
      <c r="M39" s="47"/>
    </row>
    <row r="40" spans="1:13" ht="15" customHeight="1" thickBot="1">
      <c r="A40" s="73" t="s">
        <v>125</v>
      </c>
      <c r="B40" s="74" t="s">
        <v>126</v>
      </c>
      <c r="C40" s="128" t="s">
        <v>58</v>
      </c>
      <c r="D40" s="129"/>
      <c r="E40" s="75">
        <f>SUM(E11:E39)</f>
        <v>3498698.75</v>
      </c>
      <c r="F40" s="76">
        <f>SUM(F11:F39)</f>
        <v>2879402450</v>
      </c>
      <c r="G40" s="76">
        <f>SUM(G11:G39)</f>
        <v>0</v>
      </c>
      <c r="H40" s="76">
        <f>SUM(H11:H39)</f>
        <v>3118161.6520000002</v>
      </c>
      <c r="I40" s="52"/>
      <c r="J40" s="52"/>
      <c r="K40" s="76">
        <f>SUM(K11:K39)</f>
        <v>1056872</v>
      </c>
      <c r="L40" s="52"/>
      <c r="M40" s="54"/>
    </row>
    <row r="41" ht="7.5" customHeight="1"/>
    <row r="42" spans="1:11" ht="21.75" customHeight="1">
      <c r="A42" s="29" t="s">
        <v>94</v>
      </c>
      <c r="K42" s="33" t="s">
        <v>87</v>
      </c>
    </row>
    <row r="43" spans="1:13" ht="12">
      <c r="A43" s="121" t="s">
        <v>88</v>
      </c>
      <c r="B43" s="125" t="s">
        <v>96</v>
      </c>
      <c r="C43" s="121" t="s">
        <v>86</v>
      </c>
      <c r="D43" s="121" t="s">
        <v>62</v>
      </c>
      <c r="E43" s="122" t="s">
        <v>124</v>
      </c>
      <c r="F43" s="122"/>
      <c r="G43" s="122"/>
      <c r="H43" s="122"/>
      <c r="I43" s="122"/>
      <c r="J43" s="122"/>
      <c r="K43" s="122"/>
      <c r="L43" s="38"/>
      <c r="M43" s="121" t="s">
        <v>59</v>
      </c>
    </row>
    <row r="44" spans="1:13" ht="24">
      <c r="A44" s="121"/>
      <c r="B44" s="121"/>
      <c r="C44" s="121"/>
      <c r="D44" s="121"/>
      <c r="E44" s="38" t="s">
        <v>3</v>
      </c>
      <c r="F44" s="38" t="s">
        <v>3</v>
      </c>
      <c r="G44" s="37" t="s">
        <v>63</v>
      </c>
      <c r="H44" s="37" t="s">
        <v>89</v>
      </c>
      <c r="I44" s="37" t="s">
        <v>90</v>
      </c>
      <c r="J44" s="39" t="s">
        <v>91</v>
      </c>
      <c r="K44" s="37" t="s">
        <v>92</v>
      </c>
      <c r="L44" s="37" t="s">
        <v>93</v>
      </c>
      <c r="M44" s="121"/>
    </row>
    <row r="45" spans="1:13" ht="12.75" customHeight="1">
      <c r="A45" s="37" t="s">
        <v>100</v>
      </c>
      <c r="B45" s="37" t="s">
        <v>101</v>
      </c>
      <c r="C45" s="37" t="s">
        <v>102</v>
      </c>
      <c r="D45" s="77" t="s">
        <v>103</v>
      </c>
      <c r="E45" s="41">
        <v>3500</v>
      </c>
      <c r="F45" s="42"/>
      <c r="G45" s="40"/>
      <c r="H45" s="78">
        <v>3500</v>
      </c>
      <c r="I45" s="79">
        <v>3500</v>
      </c>
      <c r="J45" s="80">
        <v>30</v>
      </c>
      <c r="K45" s="42">
        <v>1050</v>
      </c>
      <c r="L45" s="42">
        <v>1050</v>
      </c>
      <c r="M45" s="40"/>
    </row>
    <row r="46" spans="1:13" ht="12.75" customHeight="1">
      <c r="A46" s="37" t="s">
        <v>100</v>
      </c>
      <c r="B46" s="91" t="s">
        <v>104</v>
      </c>
      <c r="C46" s="37" t="s">
        <v>121</v>
      </c>
      <c r="D46" s="77" t="s">
        <v>103</v>
      </c>
      <c r="E46" s="41">
        <v>6800</v>
      </c>
      <c r="F46" s="42"/>
      <c r="G46" s="40"/>
      <c r="H46" s="78">
        <v>6800</v>
      </c>
      <c r="I46" s="79">
        <v>37750</v>
      </c>
      <c r="J46" s="80">
        <v>30</v>
      </c>
      <c r="K46" s="42">
        <v>2040</v>
      </c>
      <c r="L46" s="42">
        <v>11325</v>
      </c>
      <c r="M46" s="40"/>
    </row>
    <row r="47" spans="1:13" ht="12.75" customHeight="1">
      <c r="A47" s="36" t="s">
        <v>105</v>
      </c>
      <c r="B47" s="37" t="s">
        <v>106</v>
      </c>
      <c r="C47" s="36" t="s">
        <v>102</v>
      </c>
      <c r="D47" s="77" t="s">
        <v>103</v>
      </c>
      <c r="E47" s="41">
        <v>16960</v>
      </c>
      <c r="F47" s="42"/>
      <c r="G47" s="40"/>
      <c r="H47" s="78">
        <v>16960</v>
      </c>
      <c r="I47" s="79">
        <v>21180</v>
      </c>
      <c r="J47" s="80">
        <v>22.5</v>
      </c>
      <c r="K47" s="42">
        <v>3816</v>
      </c>
      <c r="L47" s="42">
        <v>6354</v>
      </c>
      <c r="M47" s="40"/>
    </row>
    <row r="48" spans="1:13" ht="12.75" customHeight="1">
      <c r="A48" s="36" t="s">
        <v>107</v>
      </c>
      <c r="B48" s="37" t="s">
        <v>108</v>
      </c>
      <c r="C48" s="36" t="s">
        <v>109</v>
      </c>
      <c r="D48" s="77" t="s">
        <v>103</v>
      </c>
      <c r="E48" s="41">
        <v>19973</v>
      </c>
      <c r="F48" s="42"/>
      <c r="G48" s="40"/>
      <c r="H48" s="78">
        <v>15801</v>
      </c>
      <c r="I48" s="79">
        <v>28000</v>
      </c>
      <c r="J48" s="80">
        <v>30</v>
      </c>
      <c r="K48" s="42">
        <v>4740</v>
      </c>
      <c r="L48" s="42">
        <v>8400</v>
      </c>
      <c r="M48" s="40"/>
    </row>
    <row r="49" spans="1:13" ht="12.75" customHeight="1">
      <c r="A49" s="36" t="s">
        <v>110</v>
      </c>
      <c r="B49" s="37" t="s">
        <v>111</v>
      </c>
      <c r="C49" s="36" t="s">
        <v>102</v>
      </c>
      <c r="D49" s="77" t="s">
        <v>103</v>
      </c>
      <c r="E49" s="41">
        <v>15000</v>
      </c>
      <c r="F49" s="42"/>
      <c r="G49" s="40"/>
      <c r="H49" s="78">
        <v>15000</v>
      </c>
      <c r="I49" s="79"/>
      <c r="J49" s="80">
        <v>22.5</v>
      </c>
      <c r="K49" s="42">
        <v>3375</v>
      </c>
      <c r="L49" s="42"/>
      <c r="M49" s="40"/>
    </row>
    <row r="50" spans="1:13" ht="12.75" customHeight="1">
      <c r="A50" s="36" t="s">
        <v>112</v>
      </c>
      <c r="B50" s="37" t="s">
        <v>113</v>
      </c>
      <c r="C50" s="36" t="s">
        <v>102</v>
      </c>
      <c r="D50" s="77" t="s">
        <v>103</v>
      </c>
      <c r="E50" s="41">
        <v>37000</v>
      </c>
      <c r="F50" s="42"/>
      <c r="G50" s="40"/>
      <c r="H50" s="78">
        <v>29344</v>
      </c>
      <c r="I50" s="79"/>
      <c r="J50" s="80">
        <v>30</v>
      </c>
      <c r="K50" s="42">
        <v>8803</v>
      </c>
      <c r="L50" s="42"/>
      <c r="M50" s="40"/>
    </row>
    <row r="51" spans="1:13" ht="12.75" customHeight="1">
      <c r="A51" s="36" t="s">
        <v>114</v>
      </c>
      <c r="B51" s="37" t="s">
        <v>115</v>
      </c>
      <c r="C51" s="37" t="s">
        <v>188</v>
      </c>
      <c r="D51" s="77" t="s">
        <v>103</v>
      </c>
      <c r="E51" s="41">
        <v>5000</v>
      </c>
      <c r="F51" s="42"/>
      <c r="G51" s="40"/>
      <c r="H51" s="78">
        <v>5000</v>
      </c>
      <c r="I51" s="79">
        <v>28455</v>
      </c>
      <c r="J51" s="80">
        <v>30</v>
      </c>
      <c r="K51" s="42">
        <v>1500</v>
      </c>
      <c r="L51" s="42">
        <v>8536</v>
      </c>
      <c r="M51" s="40"/>
    </row>
    <row r="52" spans="1:13" ht="12.75" customHeight="1">
      <c r="A52" s="37" t="s">
        <v>116</v>
      </c>
      <c r="B52" s="37" t="s">
        <v>117</v>
      </c>
      <c r="C52" s="37" t="s">
        <v>102</v>
      </c>
      <c r="D52" s="77" t="s">
        <v>103</v>
      </c>
      <c r="E52" s="41">
        <v>12000</v>
      </c>
      <c r="F52" s="42"/>
      <c r="G52" s="40"/>
      <c r="H52" s="81">
        <v>11667</v>
      </c>
      <c r="I52" s="82">
        <v>12600</v>
      </c>
      <c r="J52" s="80">
        <v>30</v>
      </c>
      <c r="K52" s="42">
        <v>3500</v>
      </c>
      <c r="L52" s="42">
        <v>2835</v>
      </c>
      <c r="M52" s="40"/>
    </row>
    <row r="53" spans="1:13" ht="12.75" customHeight="1" thickBot="1">
      <c r="A53" s="55" t="s">
        <v>118</v>
      </c>
      <c r="B53" s="56" t="s">
        <v>108</v>
      </c>
      <c r="C53" s="55" t="s">
        <v>109</v>
      </c>
      <c r="D53" s="77" t="s">
        <v>103</v>
      </c>
      <c r="E53" s="45">
        <v>50390</v>
      </c>
      <c r="F53" s="46"/>
      <c r="G53" s="47"/>
      <c r="H53" s="83">
        <v>49672</v>
      </c>
      <c r="I53" s="84">
        <v>5000</v>
      </c>
      <c r="J53" s="85">
        <v>22.5</v>
      </c>
      <c r="K53" s="46">
        <v>11176</v>
      </c>
      <c r="L53" s="46">
        <v>1500</v>
      </c>
      <c r="M53" s="47"/>
    </row>
    <row r="54" spans="1:13" ht="15" customHeight="1" thickBot="1">
      <c r="A54" s="48" t="s">
        <v>119</v>
      </c>
      <c r="B54" s="49" t="s">
        <v>120</v>
      </c>
      <c r="C54" s="128" t="s">
        <v>58</v>
      </c>
      <c r="D54" s="129"/>
      <c r="E54" s="50">
        <f>SUM(E45:E53)</f>
        <v>166623</v>
      </c>
      <c r="F54" s="86">
        <f aca="true" t="shared" si="0" ref="F54:K54">SUM(F45:F53)</f>
        <v>0</v>
      </c>
      <c r="G54" s="86">
        <f t="shared" si="0"/>
        <v>0</v>
      </c>
      <c r="H54" s="50">
        <f t="shared" si="0"/>
        <v>153744</v>
      </c>
      <c r="I54" s="86">
        <f t="shared" si="0"/>
        <v>136485</v>
      </c>
      <c r="J54" s="52"/>
      <c r="K54" s="50">
        <f t="shared" si="0"/>
        <v>40000</v>
      </c>
      <c r="L54" s="52"/>
      <c r="M54" s="54"/>
    </row>
  </sheetData>
  <mergeCells count="22">
    <mergeCell ref="A9:A10"/>
    <mergeCell ref="B9:B10"/>
    <mergeCell ref="C9:C10"/>
    <mergeCell ref="A43:A44"/>
    <mergeCell ref="B43:B44"/>
    <mergeCell ref="C43:C44"/>
    <mergeCell ref="B4:C4"/>
    <mergeCell ref="B5:C5"/>
    <mergeCell ref="D43:D44"/>
    <mergeCell ref="C54:D54"/>
    <mergeCell ref="C40:D40"/>
    <mergeCell ref="B6:C6"/>
    <mergeCell ref="D9:D10"/>
    <mergeCell ref="A2:A3"/>
    <mergeCell ref="D2:D3"/>
    <mergeCell ref="E2:K2"/>
    <mergeCell ref="M2:M3"/>
    <mergeCell ref="B2:C3"/>
    <mergeCell ref="E9:K9"/>
    <mergeCell ref="M43:M44"/>
    <mergeCell ref="E43:K43"/>
    <mergeCell ref="M9:M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2003-02-25T02:02:01Z</cp:lastPrinted>
  <dcterms:created xsi:type="dcterms:W3CDTF">2000-02-18T08:27:30Z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