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C00-水道企業団\C30-総務担当\(15)　財政に属する事務に関すること\230111_40   公営企業に係わる経営比較分析表（令和３年度）の分析等について（依頼）\230111_40_2(0131)   公営企業に係わる経営比較分析表（令和３年度）の分析等に関する確認事項について（確認依頼）\"/>
    </mc:Choice>
  </mc:AlternateContent>
  <workbookProtection workbookAlgorithmName="SHA-512" workbookHashValue="kiyKYvqpLED2ZZZ9RWxUTdGhp1Y/l6t62P+IUw7ho3bHTmhmMoKWHgF1XaSlJZuJcrNPSLDv0sQJh59p/U1O7w==" workbookSaltValue="O34RKwsI4+rWOSW6nxhpNA==" workbookSpinCount="100000" lockStructure="1"/>
  <bookViews>
    <workbookView xWindow="0" yWindow="0" windowWidth="30720" windowHeight="126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<sst xmlns="http://schemas.openxmlformats.org/spreadsheetml/2006/main" count="231" uniqueCount="114">
  <si>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</si>
  <si>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</si>
  <si>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</si>
  <si>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</si>
  <si>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</si>
  <si>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</si>
  <si>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</si>
  <si>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</si>
  <si>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</si>
  <si>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</si>
  <si>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</si>
  <si>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</si>
  <si>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</si>
  <si>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</si>
  <si>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</si>
  <si>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</si>
  <si>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</si>
  <si>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</si>
  <si>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</si>
  <si>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</si>
  <si>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</si>
  <si>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</si>
  <si>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</si>
  <si>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</si>
  <si>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</si>
  <si>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</si>
  <si>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</si>
  <si>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</si>
  <si>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</si>
  <si>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</si>
  <si>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</si>
  <si>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</si>
  <si>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</si>
  <si>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</si>
  <si>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</si>
  <si>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</si>
  <si>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</si>
  <si>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</si>
  <si>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</si>
  <si>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</si>
  <si>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</si>
  <si>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</si>
  <si>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</si>
  <si>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</si>
  <si>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</si>
  <si>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</si>
  <si>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</si>
  <si>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</si>
  <si>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</si>
  <si>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</si>
  <si>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</si>
  <si>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</si>
  <si>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</si>
  <si>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</si>
  <si>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</si>
  <si>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</si>
  <si>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</si>
  <si>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</si>
  <si>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</si>
  <si>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</si>
  <si>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</si>
  <si>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</si>
  <si>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</si>
  <si>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</si>
  <si>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</si>
  <si>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</si>
  <si>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</si>
  <si>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</si>
  <si>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</si>
  <si>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</si>
  <si>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</si>
  <si>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</si>
  <si>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</si>
  <si>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</si>
  <si>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</si>
  <si>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</si>
  <si>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</si>
  <si>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</si>
  <si>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</si>
  <si>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</si>
  <si>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</si>
  <si>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</si>
  <si>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</si>
  <si>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</si>
  <si>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</si>
  <si>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</si>
  <si>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</si>
  <si>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</si>
  <si>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</si>
  <si>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</si>
  <si>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</si>
  <si>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</si>
  <si>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</si>
  <si>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</si>
  <si>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</si>
  <si>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</si>
  <si>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</si>
  <si>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</si>
  <si>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</si>
  <si>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</si>
  <si>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</si>
  <si>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</si>
  <si>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</si>
  <si>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</si>
  <si>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</si>
  <si>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</si>
  <si>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</si>
  <si>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</si>
  <si>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</si>
  <si>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</si>
  <si>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</si>
  <si>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年々2％程度数値が上昇し、法定耐用年数を迎える固定資産が増加傾向にあることが分かる。管路経年化率は改善傾向にあり、類似団体平均よりも経年化は抑えられている。しかし、管路更新率は年度によってバラつきがあり、類似団体と比較しても管路更新が遅れている状況である。
　現在行っている交付金事業を活用して整備等のコストを抑えつつ、将来の人口を見据えた適材適所の施設整備や更新を行う。</t>
    <rPh sb="70" eb="74">
      <t>ルイジダンタイ</t>
    </rPh>
    <rPh sb="74" eb="76">
      <t>ヘイキン</t>
    </rPh>
    <rPh sb="79" eb="82">
      <t>ケイネンカ</t>
    </rPh>
    <rPh sb="83" eb="84">
      <t>オサ</t>
    </rPh>
    <rPh sb="101" eb="102">
      <t>ネン</t>
    </rPh>
    <rPh sb="102" eb="103">
      <t>ド</t>
    </rPh>
    <phoneticPr fontId="4"/>
  </si>
  <si>
    <r>
      <t>　経常収支比率は、近年90％台で推移しているが、依然赤字経営となっている。累積欠損金比率についても平成30年度からは、年10％程度と増加幅が大きくなり、積み増し状況が続いている。流動比率は改善傾向にあるが、それでも類似団体平均の約4分の1であり、厳しい状況である。
　企業債残高対給水収益比率は、年々値が小さくなっており、改善傾向といえる。これは平成30年度から行っている交付金事業により、起債額の低減化が図られており、その効果が表れていると考えられる。今後も減少傾向を維持したい。
　料金回収率は近年約65％で推移しているが、依然として類似団体平均には及ばない。構成市からの繰出基準外の繰入金によって補てんを行って</t>
    </r>
    <r>
      <rPr>
        <sz val="10"/>
        <rFont val="ＭＳ ゴシック"/>
        <family val="3"/>
        <charset val="128"/>
      </rPr>
      <t>いるため、</t>
    </r>
    <r>
      <rPr>
        <sz val="10"/>
        <color theme="1"/>
        <rFont val="ＭＳ ゴシック"/>
        <family val="3"/>
        <charset val="128"/>
      </rPr>
      <t>更なる経営努力が求められる。
　給水原価と有収率は改善がみられたものの、施設利用率は年々悪化しているため、施設のダウンサイジング等によって引き続き改善に努めたい。</t>
    </r>
    <rPh sb="1" eb="7">
      <t>ケイジョウシュウシヒリツ</t>
    </rPh>
    <rPh sb="9" eb="11">
      <t>キンネン</t>
    </rPh>
    <rPh sb="14" eb="15">
      <t>ダイ</t>
    </rPh>
    <rPh sb="16" eb="18">
      <t>スイイ</t>
    </rPh>
    <rPh sb="24" eb="26">
      <t>イゼン</t>
    </rPh>
    <rPh sb="26" eb="30">
      <t>アカジケイエイ</t>
    </rPh>
    <rPh sb="37" eb="39">
      <t>ルイセキ</t>
    </rPh>
    <rPh sb="39" eb="42">
      <t>ケッソンキン</t>
    </rPh>
    <rPh sb="42" eb="44">
      <t>ヒリツ</t>
    </rPh>
    <rPh sb="49" eb="51">
      <t>ヘイセイ</t>
    </rPh>
    <rPh sb="53" eb="54">
      <t>ネン</t>
    </rPh>
    <rPh sb="54" eb="55">
      <t>ド</t>
    </rPh>
    <rPh sb="59" eb="60">
      <t>ネン</t>
    </rPh>
    <rPh sb="63" eb="65">
      <t>テイド</t>
    </rPh>
    <rPh sb="66" eb="69">
      <t>ゾウカハバ</t>
    </rPh>
    <rPh sb="70" eb="71">
      <t>オオ</t>
    </rPh>
    <rPh sb="76" eb="77">
      <t>ツ</t>
    </rPh>
    <rPh sb="78" eb="79">
      <t>マ</t>
    </rPh>
    <rPh sb="80" eb="82">
      <t>ジョウキョウ</t>
    </rPh>
    <rPh sb="83" eb="84">
      <t>ツヅ</t>
    </rPh>
    <rPh sb="89" eb="93">
      <t>リュウドウヒリツ</t>
    </rPh>
    <rPh sb="94" eb="98">
      <t>カイゼンケイコウ</t>
    </rPh>
    <rPh sb="107" eb="111">
      <t>ルイジダンタイ</t>
    </rPh>
    <rPh sb="111" eb="113">
      <t>ヘイキン</t>
    </rPh>
    <rPh sb="150" eb="151">
      <t>アタイ</t>
    </rPh>
    <rPh sb="152" eb="153">
      <t>チイ</t>
    </rPh>
    <rPh sb="161" eb="163">
      <t>カイゼン</t>
    </rPh>
    <rPh sb="163" eb="165">
      <t>ケイコウ</t>
    </rPh>
    <rPh sb="173" eb="175">
      <t>ヘイセイ</t>
    </rPh>
    <rPh sb="177" eb="178">
      <t>ネン</t>
    </rPh>
    <rPh sb="178" eb="179">
      <t>ド</t>
    </rPh>
    <rPh sb="181" eb="182">
      <t>オコナ</t>
    </rPh>
    <rPh sb="186" eb="191">
      <t>コウフキンジギョウ</t>
    </rPh>
    <rPh sb="195" eb="198">
      <t>キサイガク</t>
    </rPh>
    <rPh sb="199" eb="201">
      <t>テイゲン</t>
    </rPh>
    <rPh sb="201" eb="202">
      <t>カ</t>
    </rPh>
    <rPh sb="203" eb="204">
      <t>ハカ</t>
    </rPh>
    <rPh sb="212" eb="214">
      <t>コウカ</t>
    </rPh>
    <rPh sb="215" eb="216">
      <t>アラワ</t>
    </rPh>
    <rPh sb="221" eb="222">
      <t>カンガ</t>
    </rPh>
    <rPh sb="227" eb="229">
      <t>コンゴ</t>
    </rPh>
    <rPh sb="230" eb="232">
      <t>ゲンショウ</t>
    </rPh>
    <rPh sb="232" eb="234">
      <t>ケイコウ</t>
    </rPh>
    <rPh sb="235" eb="237">
      <t>イジ</t>
    </rPh>
    <rPh sb="249" eb="251">
      <t>キンネン</t>
    </rPh>
    <rPh sb="382" eb="383">
      <t>ヒ</t>
    </rPh>
    <rPh sb="384" eb="385">
      <t>ツヅ</t>
    </rPh>
    <phoneticPr fontId="4"/>
  </si>
  <si>
    <r>
      <t>　令和3年度は、平成29年4月に水道料金の改定を行ってから5年目にあたる。年々料金改定の効果は薄れており、経営状況の厳しさがいっそう増すなかで、次期の料金改定についても検討をはじめる段階に差し掛かっているともいえる。
　しかしながら新型コロナウイルス感染症の流行下（コロナ禍）において、物価の上昇など市民生活に多大な影響が生じている。そうしたなかで、水道料金の値上げには理解を得難い。交付金等の活用により、</t>
    </r>
    <r>
      <rPr>
        <sz val="10"/>
        <rFont val="ＭＳ ゴシック"/>
        <family val="3"/>
        <charset val="128"/>
      </rPr>
      <t>収支バランスを改善し、料金改定を回避できるようにしていきたい。</t>
    </r>
    <r>
      <rPr>
        <sz val="10"/>
        <color theme="1"/>
        <rFont val="ＭＳ ゴシック"/>
        <family val="3"/>
        <charset val="128"/>
      </rPr>
      <t xml:space="preserve">
　また、令和4年3月末に改定した水道ビジョン・経営戦略に基づき、施設のダウンサイジングや効率化に引き続き取り組み、経常的な費用を削減することや、構成市との連携を強化することで持続可能な水道事業の運営に努めていきたい。</t>
    </r>
    <rPh sb="1" eb="3">
      <t>レイワ</t>
    </rPh>
    <rPh sb="4" eb="5">
      <t>ネン</t>
    </rPh>
    <rPh sb="5" eb="6">
      <t>ド</t>
    </rPh>
    <rPh sb="8" eb="10">
      <t>ヘイセイ</t>
    </rPh>
    <rPh sb="116" eb="118">
      <t>シンガタ</t>
    </rPh>
    <rPh sb="125" eb="128">
      <t>カンセンショウ</t>
    </rPh>
    <rPh sb="129" eb="131">
      <t>リュウコウ</t>
    </rPh>
    <rPh sb="131" eb="132">
      <t>カ</t>
    </rPh>
    <rPh sb="239" eb="241">
      <t>レイワ</t>
    </rPh>
    <rPh sb="242" eb="243">
      <t>ネン</t>
    </rPh>
    <rPh sb="244" eb="245">
      <t>ガツ</t>
    </rPh>
    <rPh sb="245" eb="246">
      <t>マツ</t>
    </rPh>
    <rPh sb="247" eb="249">
      <t>カイテイ</t>
    </rPh>
    <rPh sb="251" eb="253">
      <t>スイドウ</t>
    </rPh>
    <rPh sb="258" eb="262">
      <t>ケイエイセンリャク</t>
    </rPh>
    <rPh sb="263" eb="26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</si>
</sst>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0.25</c:v>
                </c:pt>
                <c:pt idx="2">
                  <c:v>0.28000000000000003</c:v>
                </c:pt>
                <c:pt idx="3" formatCode="#,##0.00;&quot;△&quot;#,##0.00">
                  <c:v>0</c:v>
                </c:pt>
                <c:pt idx="4">
                  <c:v>0.5</c:v>
                </c:pt>
              </c:numCache>
            </c:numRef>
          </c:val>
          <c:extLst>
            <c:ext xmlns:c16="http://schemas.microsoft.com/office/drawing/2014/chart" uri="{C3380CC4-5D6E-409C-BE32-E72D297353CC}">
              <c16:uniqueId val="{00000000-DCBD-4EC8-8F3B-0733C95A8F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CBD-4EC8-8F3B-0733C95A8F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44.19</c:v>
                </c:pt>
                <c:pt idx="1">
                  <c:v>43.78</c:v>
                </c:pt>
                <c:pt idx="2">
                  <c:v>40.32</c:v>
                </c:pt>
                <c:pt idx="3">
                  <c:v>39.64</c:v>
                </c:pt>
                <c:pt idx="4">
                  <c:v>39.47</c:v>
                </c:pt>
              </c:numCache>
            </c:numRef>
          </c:val>
          <c:extLst>
            <c:ext xmlns:c16="http://schemas.microsoft.com/office/drawing/2014/chart" uri="{C3380CC4-5D6E-409C-BE32-E72D297353CC}">
              <c16:uniqueId val="{00000000-E48B-473A-ADAB-25C5BEC104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48B-473A-ADAB-25C5BEC104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73.41</c:v>
                </c:pt>
                <c:pt idx="1">
                  <c:v>72.209999999999994</c:v>
                </c:pt>
                <c:pt idx="2">
                  <c:v>76.11</c:v>
                </c:pt>
                <c:pt idx="3">
                  <c:v>77.2</c:v>
                </c:pt>
                <c:pt idx="4">
                  <c:v>77.67</c:v>
                </c:pt>
              </c:numCache>
            </c:numRef>
          </c:val>
          <c:extLst>
            <c:ext xmlns:c16="http://schemas.microsoft.com/office/drawing/2014/chart" uri="{C3380CC4-5D6E-409C-BE32-E72D297353CC}">
              <c16:uniqueId val="{00000000-D623-4ED0-B9B1-E476624319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623-4ED0-B9B1-E476624319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99.12</c:v>
                </c:pt>
                <c:pt idx="1">
                  <c:v>96.29</c:v>
                </c:pt>
                <c:pt idx="2">
                  <c:v>93.08</c:v>
                </c:pt>
                <c:pt idx="3">
                  <c:v>92.26</c:v>
                </c:pt>
                <c:pt idx="4">
                  <c:v>95.16</c:v>
                </c:pt>
              </c:numCache>
            </c:numRef>
          </c:val>
          <c:extLst>
            <c:ext xmlns:c16="http://schemas.microsoft.com/office/drawing/2014/chart" uri="{C3380CC4-5D6E-409C-BE32-E72D297353CC}">
              <c16:uniqueId val="{00000000-1BAA-473A-BA60-26A46BC698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1BAA-473A-BA60-26A46BC698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31.89</c:v>
                </c:pt>
                <c:pt idx="1">
                  <c:v>34.35</c:v>
                </c:pt>
                <c:pt idx="2">
                  <c:v>36.69</c:v>
                </c:pt>
                <c:pt idx="3">
                  <c:v>38.979999999999997</c:v>
                </c:pt>
                <c:pt idx="4">
                  <c:v>40.94</c:v>
                </c:pt>
              </c:numCache>
            </c:numRef>
          </c:val>
          <c:extLst>
            <c:ext xmlns:c16="http://schemas.microsoft.com/office/drawing/2014/chart" uri="{C3380CC4-5D6E-409C-BE32-E72D297353CC}">
              <c16:uniqueId val="{00000000-36C4-4A36-8E64-7755C9D04A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6C4-4A36-8E64-7755C9D04A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19.989999999999998</c:v>
                </c:pt>
                <c:pt idx="1">
                  <c:v>19.86</c:v>
                </c:pt>
                <c:pt idx="2">
                  <c:v>19.850000000000001</c:v>
                </c:pt>
                <c:pt idx="3">
                  <c:v>19.850000000000001</c:v>
                </c:pt>
                <c:pt idx="4">
                  <c:v>19.73</c:v>
                </c:pt>
              </c:numCache>
            </c:numRef>
          </c:val>
          <c:extLst>
            <c:ext xmlns:c16="http://schemas.microsoft.com/office/drawing/2014/chart" uri="{C3380CC4-5D6E-409C-BE32-E72D297353CC}">
              <c16:uniqueId val="{00000000-CEBD-4AAC-A443-475A69CDAC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CEBD-4AAC-A443-475A69CDAC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107.49</c:v>
                </c:pt>
                <c:pt idx="1">
                  <c:v>114.97</c:v>
                </c:pt>
                <c:pt idx="2">
                  <c:v>130.15</c:v>
                </c:pt>
                <c:pt idx="3">
                  <c:v>148.31</c:v>
                </c:pt>
                <c:pt idx="4">
                  <c:v>155.11000000000001</c:v>
                </c:pt>
              </c:numCache>
            </c:numRef>
          </c:val>
          <c:extLst>
            <c:ext xmlns:c16="http://schemas.microsoft.com/office/drawing/2014/chart" uri="{C3380CC4-5D6E-409C-BE32-E72D297353CC}">
              <c16:uniqueId val="{00000000-008A-4F2E-9A04-E06C9AC98D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08A-4F2E-9A04-E06C9AC98D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62.07</c:v>
                </c:pt>
                <c:pt idx="1">
                  <c:v>73.36</c:v>
                </c:pt>
                <c:pt idx="2">
                  <c:v>74.650000000000006</c:v>
                </c:pt>
                <c:pt idx="3">
                  <c:v>88.75</c:v>
                </c:pt>
                <c:pt idx="4">
                  <c:v>92.68</c:v>
                </c:pt>
              </c:numCache>
            </c:numRef>
          </c:val>
          <c:extLst>
            <c:ext xmlns:c16="http://schemas.microsoft.com/office/drawing/2014/chart" uri="{C3380CC4-5D6E-409C-BE32-E72D297353CC}">
              <c16:uniqueId val="{00000000-F4B9-4170-8B15-96A8699D94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4B9-4170-8B15-96A8699D94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922.2</c:v>
                </c:pt>
                <c:pt idx="1">
                  <c:v>878.16</c:v>
                </c:pt>
                <c:pt idx="2">
                  <c:v>844.6</c:v>
                </c:pt>
                <c:pt idx="3">
                  <c:v>821.73</c:v>
                </c:pt>
                <c:pt idx="4">
                  <c:v>776.83</c:v>
                </c:pt>
              </c:numCache>
            </c:numRef>
          </c:val>
          <c:extLst>
            <c:ext xmlns:c16="http://schemas.microsoft.com/office/drawing/2014/chart" uri="{C3380CC4-5D6E-409C-BE32-E72D297353CC}">
              <c16:uniqueId val="{00000000-CCC8-4F91-8A50-264DE58042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CC8-4F91-8A50-264DE58042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65.62</c:v>
                </c:pt>
                <c:pt idx="1">
                  <c:v>66.510000000000005</c:v>
                </c:pt>
                <c:pt idx="2">
                  <c:v>65.58</c:v>
                </c:pt>
                <c:pt idx="3">
                  <c:v>65.239999999999995</c:v>
                </c:pt>
                <c:pt idx="4">
                  <c:v>67.61</c:v>
                </c:pt>
              </c:numCache>
            </c:numRef>
          </c:val>
          <c:extLst>
            <c:ext xmlns:c16="http://schemas.microsoft.com/office/drawing/2014/chart" uri="{C3380CC4-5D6E-409C-BE32-E72D297353CC}">
              <c16:uniqueId val="{00000000-2DD3-4208-95E3-EEF6BEF7E9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DD3-4208-95E3-EEF6BEF7E9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307.26</c:v>
                </c:pt>
                <c:pt idx="1">
                  <c:v>308.99</c:v>
                </c:pt>
                <c:pt idx="2">
                  <c:v>313.48</c:v>
                </c:pt>
                <c:pt idx="3">
                  <c:v>312.99</c:v>
                </c:pt>
                <c:pt idx="4">
                  <c:v>304.39</c:v>
                </c:pt>
              </c:numCache>
            </c:numRef>
          </c:val>
          <c:extLst>
            <c:ext xmlns:c16="http://schemas.microsoft.com/office/drawing/2014/chart" uri="{C3380CC4-5D6E-409C-BE32-E72D297353CC}">
              <c16:uniqueId val="{00000000-DCBB-4817-B746-E2EEFB8A0A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CBB-4817-B746-E2EEFB8A0A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山梨県　東部地域広域水道企業団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75.64</v>
      </c>
      <c r="J10" s="47"/>
      <c r="K10" s="47"/>
      <c r="L10" s="47"/>
      <c r="M10" s="47"/>
      <c r="N10" s="47"/>
      <c r="O10" s="81"/>
      <c r="P10" s="48">
        <f>データ!$P$6</f>
        <v>74.62</v>
      </c>
      <c r="Q10" s="48"/>
      <c r="R10" s="48"/>
      <c r="S10" s="48"/>
      <c r="T10" s="48"/>
      <c r="U10" s="48"/>
      <c r="V10" s="48"/>
      <c r="W10" s="45">
        <f>データ!$Q$6</f>
        <v>3641</v>
      </c>
      <c r="X10" s="45"/>
      <c r="Y10" s="45"/>
      <c r="Z10" s="45"/>
      <c r="AA10" s="45"/>
      <c r="AB10" s="45"/>
      <c r="AC10" s="45"/>
      <c r="AD10" s="2"/>
      <c r="AE10" s="2"/>
      <c r="AF10" s="2"/>
      <c r="AG10" s="2"/>
      <c r="AH10" s="2"/>
      <c r="AI10" s="2"/>
      <c r="AJ10" s="2"/>
      <c r="AK10" s="2"/>
      <c r="AL10" s="45">
        <f>データ!$U$6</f>
        <v>33310</v>
      </c>
      <c r="AM10" s="45"/>
      <c r="AN10" s="45"/>
      <c r="AO10" s="45"/>
      <c r="AP10" s="45"/>
      <c r="AQ10" s="45"/>
      <c r="AR10" s="45"/>
      <c r="AS10" s="45"/>
      <c r="AT10" s="46">
        <f>データ!$V$6</f>
        <v>50</v>
      </c>
      <c r="AU10" s="47"/>
      <c r="AV10" s="47"/>
      <c r="AW10" s="47"/>
      <c r="AX10" s="47"/>
      <c r="AY10" s="47"/>
      <c r="AZ10" s="47"/>
      <c r="BA10" s="47"/>
      <c r="BB10" s="48">
        <f>データ!$W$6</f>
        <v>666.2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itCAoRNGYzTD4QGIVqJERGdo23IsvdGxGFd2hEM3VAlrqPlbWA2fDTSQfDfVoR4zC1pjuSg0vqq2+rPBZaQOw==" saltValue="XY51XOSKruQWJvQXVI6Z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199389</v>
      </c>
      <c r="D6" s="20">
        <f t="shared" si="3"/>
        <v>46</v>
      </c>
      <c r="E6" s="20">
        <f t="shared" si="3"/>
        <v>1</v>
      </c>
      <c r="F6" s="20">
        <f t="shared" si="3"/>
        <v>0</v>
      </c>
      <c r="G6" s="20">
        <f t="shared" si="3"/>
        <v>1</v>
      </c>
      <c r="H6" s="20" t="str">
        <f t="shared" si="3"/>
        <v>山梨県　東部地域広域水道企業団</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75.64</v>
      </c>
      <c r="P6" s="21">
        <f t="shared" si="3"/>
        <v>74.62</v>
      </c>
      <c r="Q6" s="21">
        <f t="shared" si="3"/>
        <v>3641</v>
      </c>
      <c r="R6" s="21" t="str">
        <f t="shared" si="3"/>
        <v>-</v>
      </c>
      <c r="S6" s="21" t="str">
        <f t="shared" si="3"/>
        <v>-</v>
      </c>
      <c r="T6" s="21" t="str">
        <f t="shared" si="3"/>
        <v>-</v>
      </c>
      <c r="U6" s="21">
        <f t="shared" si="3"/>
        <v>33310</v>
      </c>
      <c r="V6" s="21">
        <f t="shared" si="3"/>
        <v>50</v>
      </c>
      <c r="W6" s="21">
        <f t="shared" si="3"/>
        <v>666.2</v>
      </c>
      <c r="X6" s="22">
        <f>IF(X7="",NA(),X7)</f>
        <v>99.12</v>
      </c>
      <c r="Y6" s="22">
        <f t="shared" ref="Y6:AG6" si="4">IF(Y7="",NA(),Y7)</f>
        <v>96.29</v>
      </c>
      <c r="Z6" s="22">
        <f t="shared" si="4"/>
        <v>93.08</v>
      </c>
      <c r="AA6" s="22">
        <f t="shared" si="4"/>
        <v>92.26</v>
      </c>
      <c r="AB6" s="22">
        <f t="shared" si="4"/>
        <v>95.16</v>
      </c>
      <c r="AC6" s="22">
        <f t="shared" si="4"/>
        <v>110.68</v>
      </c>
      <c r="AD6" s="22">
        <f t="shared" si="4"/>
        <v>110.66</v>
      </c>
      <c r="AE6" s="22">
        <f t="shared" si="4"/>
        <v>109.01</v>
      </c>
      <c r="AF6" s="22">
        <f t="shared" si="4"/>
        <v>108.83</v>
      </c>
      <c r="AG6" s="22">
        <f t="shared" si="4"/>
        <v>109.23</v>
      </c>
      <c r="AH6" s="21" t="str">
        <f>IF(AH7="","",IF(AH7="-","【-】","【"&amp;SUBSTITUTE(TEXT(AH7,"#,##0.00"),"-","△")&amp;"】"))</f>
        <v>【111.39】</v>
      </c>
      <c r="AI6" s="22">
        <f>IF(AI7="",NA(),AI7)</f>
        <v>107.49</v>
      </c>
      <c r="AJ6" s="22">
        <f t="shared" ref="AJ6:AR6" si="5">IF(AJ7="",NA(),AJ7)</f>
        <v>114.97</v>
      </c>
      <c r="AK6" s="22">
        <f t="shared" si="5"/>
        <v>130.15</v>
      </c>
      <c r="AL6" s="22">
        <f t="shared" si="5"/>
        <v>148.31</v>
      </c>
      <c r="AM6" s="22">
        <f t="shared" si="5"/>
        <v>155.11000000000001</v>
      </c>
      <c r="AN6" s="22">
        <f t="shared" si="5"/>
        <v>3.56</v>
      </c>
      <c r="AO6" s="22">
        <f t="shared" si="5"/>
        <v>2.74</v>
      </c>
      <c r="AP6" s="22">
        <f t="shared" si="5"/>
        <v>3.7</v>
      </c>
      <c r="AQ6" s="22">
        <f t="shared" si="5"/>
        <v>4.34</v>
      </c>
      <c r="AR6" s="22">
        <f t="shared" si="5"/>
        <v>4.6900000000000004</v>
      </c>
      <c r="AS6" s="21" t="str">
        <f>IF(AS7="","",IF(AS7="-","【-】","【"&amp;SUBSTITUTE(TEXT(AS7,"#,##0.00"),"-","△")&amp;"】"))</f>
        <v>【1.30】</v>
      </c>
      <c r="AT6" s="22">
        <f>IF(AT7="",NA(),AT7)</f>
        <v>62.07</v>
      </c>
      <c r="AU6" s="22">
        <f t="shared" ref="AU6:BC6" si="6">IF(AU7="",NA(),AU7)</f>
        <v>73.36</v>
      </c>
      <c r="AV6" s="22">
        <f t="shared" si="6"/>
        <v>74.650000000000006</v>
      </c>
      <c r="AW6" s="22">
        <f t="shared" si="6"/>
        <v>88.75</v>
      </c>
      <c r="AX6" s="22">
        <f t="shared" si="6"/>
        <v>92.68</v>
      </c>
      <c r="AY6" s="22">
        <f t="shared" si="6"/>
        <v>357.34</v>
      </c>
      <c r="AZ6" s="22">
        <f t="shared" si="6"/>
        <v>366.03</v>
      </c>
      <c r="BA6" s="22">
        <f t="shared" si="6"/>
        <v>365.18</v>
      </c>
      <c r="BB6" s="22">
        <f t="shared" si="6"/>
        <v>327.77</v>
      </c>
      <c r="BC6" s="22">
        <f t="shared" si="6"/>
        <v>338.02</v>
      </c>
      <c r="BD6" s="21" t="str">
        <f>IF(BD7="","",IF(BD7="-","【-】","【"&amp;SUBSTITUTE(TEXT(BD7,"#,##0.00"),"-","△")&amp;"】"))</f>
        <v>【261.51】</v>
      </c>
      <c r="BE6" s="22">
        <f>IF(BE7="",NA(),BE7)</f>
        <v>922.2</v>
      </c>
      <c r="BF6" s="22">
        <f t="shared" ref="BF6:BN6" si="7">IF(BF7="",NA(),BF7)</f>
        <v>878.16</v>
      </c>
      <c r="BG6" s="22">
        <f t="shared" si="7"/>
        <v>844.6</v>
      </c>
      <c r="BH6" s="22">
        <f t="shared" si="7"/>
        <v>821.73</v>
      </c>
      <c r="BI6" s="22">
        <f t="shared" si="7"/>
        <v>776.83</v>
      </c>
      <c r="BJ6" s="22">
        <f t="shared" si="7"/>
        <v>373.69</v>
      </c>
      <c r="BK6" s="22">
        <f t="shared" si="7"/>
        <v>370.12</v>
      </c>
      <c r="BL6" s="22">
        <f t="shared" si="7"/>
        <v>371.65</v>
      </c>
      <c r="BM6" s="22">
        <f t="shared" si="7"/>
        <v>397.1</v>
      </c>
      <c r="BN6" s="22">
        <f t="shared" si="7"/>
        <v>379.91</v>
      </c>
      <c r="BO6" s="21" t="str">
        <f>IF(BO7="","",IF(BO7="-","【-】","【"&amp;SUBSTITUTE(TEXT(BO7,"#,##0.00"),"-","△")&amp;"】"))</f>
        <v>【265.16】</v>
      </c>
      <c r="BP6" s="22">
        <f>IF(BP7="",NA(),BP7)</f>
        <v>65.62</v>
      </c>
      <c r="BQ6" s="22">
        <f t="shared" ref="BQ6:BY6" si="8">IF(BQ7="",NA(),BQ7)</f>
        <v>66.510000000000005</v>
      </c>
      <c r="BR6" s="22">
        <f t="shared" si="8"/>
        <v>65.58</v>
      </c>
      <c r="BS6" s="22">
        <f t="shared" si="8"/>
        <v>65.239999999999995</v>
      </c>
      <c r="BT6" s="22">
        <f t="shared" si="8"/>
        <v>67.61</v>
      </c>
      <c r="BU6" s="22">
        <f t="shared" si="8"/>
        <v>99.87</v>
      </c>
      <c r="BV6" s="22">
        <f t="shared" si="8"/>
        <v>100.42</v>
      </c>
      <c r="BW6" s="22">
        <f t="shared" si="8"/>
        <v>98.77</v>
      </c>
      <c r="BX6" s="22">
        <f t="shared" si="8"/>
        <v>95.79</v>
      </c>
      <c r="BY6" s="22">
        <f t="shared" si="8"/>
        <v>98.3</v>
      </c>
      <c r="BZ6" s="21" t="str">
        <f>IF(BZ7="","",IF(BZ7="-","【-】","【"&amp;SUBSTITUTE(TEXT(BZ7,"#,##0.00"),"-","△")&amp;"】"))</f>
        <v>【102.35】</v>
      </c>
      <c r="CA6" s="22">
        <f>IF(CA7="",NA(),CA7)</f>
        <v>307.26</v>
      </c>
      <c r="CB6" s="22">
        <f t="shared" ref="CB6:CJ6" si="9">IF(CB7="",NA(),CB7)</f>
        <v>308.99</v>
      </c>
      <c r="CC6" s="22">
        <f t="shared" si="9"/>
        <v>313.48</v>
      </c>
      <c r="CD6" s="22">
        <f t="shared" si="9"/>
        <v>312.99</v>
      </c>
      <c r="CE6" s="22">
        <f t="shared" si="9"/>
        <v>304.39</v>
      </c>
      <c r="CF6" s="22">
        <f t="shared" si="9"/>
        <v>171.81</v>
      </c>
      <c r="CG6" s="22">
        <f t="shared" si="9"/>
        <v>171.67</v>
      </c>
      <c r="CH6" s="22">
        <f t="shared" si="9"/>
        <v>173.67</v>
      </c>
      <c r="CI6" s="22">
        <f t="shared" si="9"/>
        <v>171.13</v>
      </c>
      <c r="CJ6" s="22">
        <f t="shared" si="9"/>
        <v>173.7</v>
      </c>
      <c r="CK6" s="21" t="str">
        <f>IF(CK7="","",IF(CK7="-","【-】","【"&amp;SUBSTITUTE(TEXT(CK7,"#,##0.00"),"-","△")&amp;"】"))</f>
        <v>【167.74】</v>
      </c>
      <c r="CL6" s="22">
        <f>IF(CL7="",NA(),CL7)</f>
        <v>44.19</v>
      </c>
      <c r="CM6" s="22">
        <f t="shared" ref="CM6:CU6" si="10">IF(CM7="",NA(),CM7)</f>
        <v>43.78</v>
      </c>
      <c r="CN6" s="22">
        <f t="shared" si="10"/>
        <v>40.32</v>
      </c>
      <c r="CO6" s="22">
        <f t="shared" si="10"/>
        <v>39.64</v>
      </c>
      <c r="CP6" s="22">
        <f t="shared" si="10"/>
        <v>39.47</v>
      </c>
      <c r="CQ6" s="22">
        <f t="shared" si="10"/>
        <v>60.03</v>
      </c>
      <c r="CR6" s="22">
        <f t="shared" si="10"/>
        <v>59.74</v>
      </c>
      <c r="CS6" s="22">
        <f t="shared" si="10"/>
        <v>59.67</v>
      </c>
      <c r="CT6" s="22">
        <f t="shared" si="10"/>
        <v>60.12</v>
      </c>
      <c r="CU6" s="22">
        <f t="shared" si="10"/>
        <v>60.34</v>
      </c>
      <c r="CV6" s="21" t="str">
        <f>IF(CV7="","",IF(CV7="-","【-】","【"&amp;SUBSTITUTE(TEXT(CV7,"#,##0.00"),"-","△")&amp;"】"))</f>
        <v>【60.29】</v>
      </c>
      <c r="CW6" s="22">
        <f>IF(CW7="",NA(),CW7)</f>
        <v>73.41</v>
      </c>
      <c r="CX6" s="22">
        <f t="shared" ref="CX6:DF6" si="11">IF(CX7="",NA(),CX7)</f>
        <v>72.209999999999994</v>
      </c>
      <c r="CY6" s="22">
        <f t="shared" si="11"/>
        <v>76.11</v>
      </c>
      <c r="CZ6" s="22">
        <f t="shared" si="11"/>
        <v>77.2</v>
      </c>
      <c r="DA6" s="22">
        <f t="shared" si="11"/>
        <v>77.67</v>
      </c>
      <c r="DB6" s="22">
        <f t="shared" si="11"/>
        <v>84.81</v>
      </c>
      <c r="DC6" s="22">
        <f t="shared" si="11"/>
        <v>84.8</v>
      </c>
      <c r="DD6" s="22">
        <f t="shared" si="11"/>
        <v>84.6</v>
      </c>
      <c r="DE6" s="22">
        <f t="shared" si="11"/>
        <v>84.24</v>
      </c>
      <c r="DF6" s="22">
        <f t="shared" si="11"/>
        <v>84.19</v>
      </c>
      <c r="DG6" s="21" t="str">
        <f>IF(DG7="","",IF(DG7="-","【-】","【"&amp;SUBSTITUTE(TEXT(DG7,"#,##0.00"),"-","△")&amp;"】"))</f>
        <v>【90.12】</v>
      </c>
      <c r="DH6" s="22">
        <f>IF(DH7="",NA(),DH7)</f>
        <v>31.89</v>
      </c>
      <c r="DI6" s="22">
        <f t="shared" ref="DI6:DQ6" si="12">IF(DI7="",NA(),DI7)</f>
        <v>34.35</v>
      </c>
      <c r="DJ6" s="22">
        <f t="shared" si="12"/>
        <v>36.69</v>
      </c>
      <c r="DK6" s="22">
        <f t="shared" si="12"/>
        <v>38.979999999999997</v>
      </c>
      <c r="DL6" s="22">
        <f t="shared" si="12"/>
        <v>40.94</v>
      </c>
      <c r="DM6" s="22">
        <f t="shared" si="12"/>
        <v>47.28</v>
      </c>
      <c r="DN6" s="22">
        <f t="shared" si="12"/>
        <v>47.66</v>
      </c>
      <c r="DO6" s="22">
        <f t="shared" si="12"/>
        <v>48.17</v>
      </c>
      <c r="DP6" s="22">
        <f t="shared" si="12"/>
        <v>48.83</v>
      </c>
      <c r="DQ6" s="22">
        <f t="shared" si="12"/>
        <v>49.96</v>
      </c>
      <c r="DR6" s="21" t="str">
        <f>IF(DR7="","",IF(DR7="-","【-】","【"&amp;SUBSTITUTE(TEXT(DR7,"#,##0.00"),"-","△")&amp;"】"))</f>
        <v>【50.88】</v>
      </c>
      <c r="DS6" s="22">
        <f>IF(DS7="",NA(),DS7)</f>
        <v>19.989999999999998</v>
      </c>
      <c r="DT6" s="22">
        <f t="shared" ref="DT6:EB6" si="13">IF(DT7="",NA(),DT7)</f>
        <v>19.86</v>
      </c>
      <c r="DU6" s="22">
        <f t="shared" si="13"/>
        <v>19.850000000000001</v>
      </c>
      <c r="DV6" s="22">
        <f t="shared" si="13"/>
        <v>19.850000000000001</v>
      </c>
      <c r="DW6" s="22">
        <f t="shared" si="13"/>
        <v>19.73</v>
      </c>
      <c r="DX6" s="22">
        <f t="shared" si="13"/>
        <v>12.19</v>
      </c>
      <c r="DY6" s="22">
        <f t="shared" si="13"/>
        <v>15.1</v>
      </c>
      <c r="DZ6" s="22">
        <f t="shared" si="13"/>
        <v>17.12</v>
      </c>
      <c r="EA6" s="22">
        <f t="shared" si="13"/>
        <v>18.18</v>
      </c>
      <c r="EB6" s="22">
        <f t="shared" si="13"/>
        <v>19.32</v>
      </c>
      <c r="EC6" s="21" t="str">
        <f>IF(EC7="","",IF(EC7="-","【-】","【"&amp;SUBSTITUTE(TEXT(EC7,"#,##0.00"),"-","△")&amp;"】"))</f>
        <v>【22.30】</v>
      </c>
      <c r="ED6" s="22">
        <f>IF(ED7="",NA(),ED7)</f>
        <v>0.43</v>
      </c>
      <c r="EE6" s="22">
        <f t="shared" ref="EE6:EM6" si="14">IF(EE7="",NA(),EE7)</f>
        <v>0.25</v>
      </c>
      <c r="EF6" s="22">
        <f t="shared" si="14"/>
        <v>0.28000000000000003</v>
      </c>
      <c r="EG6" s="21">
        <f t="shared" si="14"/>
        <v>0</v>
      </c>
      <c r="EH6" s="22">
        <f t="shared" si="14"/>
        <v>0.5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199389</v>
      </c>
      <c r="D7" s="24">
        <v>46</v>
      </c>
      <c r="E7" s="24">
        <v>1</v>
      </c>
      <c r="F7" s="24">
        <v>0</v>
      </c>
      <c r="G7" s="24">
        <v>1</v>
      </c>
      <c r="H7" s="24" t="s">
        <v>93</v>
      </c>
      <c r="I7" s="24" t="s">
        <v>94</v>
      </c>
      <c r="J7" s="24" t="s">
        <v>95</v>
      </c>
      <c r="K7" s="24" t="s">
        <v>96</v>
      </c>
      <c r="L7" s="24" t="s">
        <v>97</v>
      </c>
      <c r="M7" s="24" t="s">
        <v>98</v>
      </c>
      <c r="N7" s="25" t="s">
        <v>99</v>
      </c>
      <c r="O7" s="25">
        <v>75.64</v>
      </c>
      <c r="P7" s="25">
        <v>74.62</v>
      </c>
      <c r="Q7" s="25">
        <v>3641</v>
      </c>
      <c r="R7" s="25" t="s">
        <v>99</v>
      </c>
      <c r="S7" s="25" t="s">
        <v>99</v>
      </c>
      <c r="T7" s="25" t="s">
        <v>99</v>
      </c>
      <c r="U7" s="25">
        <v>33310</v>
      </c>
      <c r="V7" s="25">
        <v>50</v>
      </c>
      <c r="W7" s="25">
        <v>666.2</v>
      </c>
      <c r="X7" s="25">
        <v>99.12</v>
      </c>
      <c r="Y7" s="25">
        <v>96.29</v>
      </c>
      <c r="Z7" s="25">
        <v>93.08</v>
      </c>
      <c r="AA7" s="25">
        <v>92.26</v>
      </c>
      <c r="AB7" s="25">
        <v>95.16</v>
      </c>
      <c r="AC7" s="25">
        <v>110.68</v>
      </c>
      <c r="AD7" s="25">
        <v>110.66</v>
      </c>
      <c r="AE7" s="25">
        <v>109.01</v>
      </c>
      <c r="AF7" s="25">
        <v>108.83</v>
      </c>
      <c r="AG7" s="25">
        <v>109.23</v>
      </c>
      <c r="AH7" s="25">
        <v>111.39</v>
      </c>
      <c r="AI7" s="25">
        <v>107.49</v>
      </c>
      <c r="AJ7" s="25">
        <v>114.97</v>
      </c>
      <c r="AK7" s="25">
        <v>130.15</v>
      </c>
      <c r="AL7" s="25">
        <v>148.31</v>
      </c>
      <c r="AM7" s="25">
        <v>155.11000000000001</v>
      </c>
      <c r="AN7" s="25">
        <v>3.56</v>
      </c>
      <c r="AO7" s="25">
        <v>2.74</v>
      </c>
      <c r="AP7" s="25">
        <v>3.7</v>
      </c>
      <c r="AQ7" s="25">
        <v>4.34</v>
      </c>
      <c r="AR7" s="25">
        <v>4.6900000000000004</v>
      </c>
      <c r="AS7" s="25">
        <v>1.3</v>
      </c>
      <c r="AT7" s="25">
        <v>62.07</v>
      </c>
      <c r="AU7" s="25">
        <v>73.36</v>
      </c>
      <c r="AV7" s="25">
        <v>74.650000000000006</v>
      </c>
      <c r="AW7" s="25">
        <v>88.75</v>
      </c>
      <c r="AX7" s="25">
        <v>92.68</v>
      </c>
      <c r="AY7" s="25">
        <v>357.34</v>
      </c>
      <c r="AZ7" s="25">
        <v>366.03</v>
      </c>
      <c r="BA7" s="25">
        <v>365.18</v>
      </c>
      <c r="BB7" s="25">
        <v>327.77</v>
      </c>
      <c r="BC7" s="25">
        <v>338.02</v>
      </c>
      <c r="BD7" s="25">
        <v>261.51</v>
      </c>
      <c r="BE7" s="25">
        <v>922.2</v>
      </c>
      <c r="BF7" s="25">
        <v>878.16</v>
      </c>
      <c r="BG7" s="25">
        <v>844.6</v>
      </c>
      <c r="BH7" s="25">
        <v>821.73</v>
      </c>
      <c r="BI7" s="25">
        <v>776.83</v>
      </c>
      <c r="BJ7" s="25">
        <v>373.69</v>
      </c>
      <c r="BK7" s="25">
        <v>370.12</v>
      </c>
      <c r="BL7" s="25">
        <v>371.65</v>
      </c>
      <c r="BM7" s="25">
        <v>397.1</v>
      </c>
      <c r="BN7" s="25">
        <v>379.91</v>
      </c>
      <c r="BO7" s="25">
        <v>265.16000000000003</v>
      </c>
      <c r="BP7" s="25">
        <v>65.62</v>
      </c>
      <c r="BQ7" s="25">
        <v>66.510000000000005</v>
      </c>
      <c r="BR7" s="25">
        <v>65.58</v>
      </c>
      <c r="BS7" s="25">
        <v>65.239999999999995</v>
      </c>
      <c r="BT7" s="25">
        <v>67.61</v>
      </c>
      <c r="BU7" s="25">
        <v>99.87</v>
      </c>
      <c r="BV7" s="25">
        <v>100.42</v>
      </c>
      <c r="BW7" s="25">
        <v>98.77</v>
      </c>
      <c r="BX7" s="25">
        <v>95.79</v>
      </c>
      <c r="BY7" s="25">
        <v>98.3</v>
      </c>
      <c r="BZ7" s="25">
        <v>102.35</v>
      </c>
      <c r="CA7" s="25">
        <v>307.26</v>
      </c>
      <c r="CB7" s="25">
        <v>308.99</v>
      </c>
      <c r="CC7" s="25">
        <v>313.48</v>
      </c>
      <c r="CD7" s="25">
        <v>312.99</v>
      </c>
      <c r="CE7" s="25">
        <v>304.39</v>
      </c>
      <c r="CF7" s="25">
        <v>171.81</v>
      </c>
      <c r="CG7" s="25">
        <v>171.67</v>
      </c>
      <c r="CH7" s="25">
        <v>173.67</v>
      </c>
      <c r="CI7" s="25">
        <v>171.13</v>
      </c>
      <c r="CJ7" s="25">
        <v>173.7</v>
      </c>
      <c r="CK7" s="25">
        <v>167.74</v>
      </c>
      <c r="CL7" s="25">
        <v>44.19</v>
      </c>
      <c r="CM7" s="25">
        <v>43.78</v>
      </c>
      <c r="CN7" s="25">
        <v>40.32</v>
      </c>
      <c r="CO7" s="25">
        <v>39.64</v>
      </c>
      <c r="CP7" s="25">
        <v>39.47</v>
      </c>
      <c r="CQ7" s="25">
        <v>60.03</v>
      </c>
      <c r="CR7" s="25">
        <v>59.74</v>
      </c>
      <c r="CS7" s="25">
        <v>59.67</v>
      </c>
      <c r="CT7" s="25">
        <v>60.12</v>
      </c>
      <c r="CU7" s="25">
        <v>60.34</v>
      </c>
      <c r="CV7" s="25">
        <v>60.29</v>
      </c>
      <c r="CW7" s="25">
        <v>73.41</v>
      </c>
      <c r="CX7" s="25">
        <v>72.209999999999994</v>
      </c>
      <c r="CY7" s="25">
        <v>76.11</v>
      </c>
      <c r="CZ7" s="25">
        <v>77.2</v>
      </c>
      <c r="DA7" s="25">
        <v>77.67</v>
      </c>
      <c r="DB7" s="25">
        <v>84.81</v>
      </c>
      <c r="DC7" s="25">
        <v>84.8</v>
      </c>
      <c r="DD7" s="25">
        <v>84.6</v>
      </c>
      <c r="DE7" s="25">
        <v>84.24</v>
      </c>
      <c r="DF7" s="25">
        <v>84.19</v>
      </c>
      <c r="DG7" s="25">
        <v>90.12</v>
      </c>
      <c r="DH7" s="25">
        <v>31.89</v>
      </c>
      <c r="DI7" s="25">
        <v>34.35</v>
      </c>
      <c r="DJ7" s="25">
        <v>36.69</v>
      </c>
      <c r="DK7" s="25">
        <v>38.979999999999997</v>
      </c>
      <c r="DL7" s="25">
        <v>40.94</v>
      </c>
      <c r="DM7" s="25">
        <v>47.28</v>
      </c>
      <c r="DN7" s="25">
        <v>47.66</v>
      </c>
      <c r="DO7" s="25">
        <v>48.17</v>
      </c>
      <c r="DP7" s="25">
        <v>48.83</v>
      </c>
      <c r="DQ7" s="25">
        <v>49.96</v>
      </c>
      <c r="DR7" s="25">
        <v>50.88</v>
      </c>
      <c r="DS7" s="25">
        <v>19.989999999999998</v>
      </c>
      <c r="DT7" s="25">
        <v>19.86</v>
      </c>
      <c r="DU7" s="25">
        <v>19.850000000000001</v>
      </c>
      <c r="DV7" s="25">
        <v>19.850000000000001</v>
      </c>
      <c r="DW7" s="25">
        <v>19.73</v>
      </c>
      <c r="DX7" s="25">
        <v>12.19</v>
      </c>
      <c r="DY7" s="25">
        <v>15.1</v>
      </c>
      <c r="DZ7" s="25">
        <v>17.12</v>
      </c>
      <c r="EA7" s="25">
        <v>18.18</v>
      </c>
      <c r="EB7" s="25">
        <v>19.32</v>
      </c>
      <c r="EC7" s="25">
        <v>22.3</v>
      </c>
      <c r="ED7" s="25">
        <v>0.43</v>
      </c>
      <c r="EE7" s="25">
        <v>0.25</v>
      </c>
      <c r="EF7" s="25">
        <v>0.28000000000000003</v>
      </c>
      <c r="EG7" s="25">
        <v>0</v>
      </c>
      <c r="EH7" s="25">
        <v>0.5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2023-02-01T05:36:43Z</cp:lastPrinted>
  <dcterms:created xsi:type="dcterms:W3CDTF">2022-12-01T00:58:16Z</dcterms:created>
  <dcterms:modified xsi:type="dcterms:W3CDTF">2023-02-01T05:36:45Z</dcterms:modified>
  <cp:category/>
</cp:coreProperties>
</file>