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32峡東地域広域水道企業団　△\"/>
    </mc:Choice>
  </mc:AlternateContent>
  <workbookProtection workbookAlgorithmName="SHA-512" workbookHashValue="TnW9PYMiK4kleUCNiUQ8+UbuWVQ6ItLNKyVyCjjndMA+uixsz0QAF+xoVe19vDQX1geo8rNoc3iPUkw4P6jhXA==" workbookSaltValue="ByYTTz6Zs+SnZvMOOhglZw==" workbookSpinCount="100000" lockStructure="1"/>
  <bookViews>
    <workbookView xWindow="0" yWindow="0" windowWidth="18192" windowHeight="949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<sst xmlns="http://schemas.openxmlformats.org/spreadsheetml/2006/main" count="231" uniqueCount="113">
  <si>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</si>
  <si>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</si>
  <si>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</si>
  <si>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</si>
  <si>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</si>
  <si>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</si>
  <si>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</si>
  <si>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</si>
  <si>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</si>
  <si>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</si>
  <si>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</si>
  <si>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</si>
  <si>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</si>
  <si>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</si>
  <si>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</si>
  <si>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</si>
  <si>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</si>
  <si>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</si>
  <si>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</si>
  <si>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</si>
  <si>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</si>
  <si>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</si>
  <si>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</si>
  <si>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</si>
  <si>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</si>
  <si>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</si>
  <si>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</si>
  <si>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</si>
  <si>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</si>
  <si>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</si>
  <si>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</si>
  <si>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</si>
  <si>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</si>
  <si>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</si>
  <si>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</si>
  <si>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</si>
  <si>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</si>
  <si>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</si>
  <si>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</si>
  <si>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</si>
  <si>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</si>
  <si>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</si>
  <si>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</si>
  <si>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</si>
  <si>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</si>
  <si>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</si>
  <si>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</si>
  <si>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</si>
  <si>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</si>
  <si>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</si>
  <si>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</si>
  <si>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</si>
  <si>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</si>
  <si>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</si>
  <si>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</si>
  <si>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</si>
  <si>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</si>
  <si>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</si>
  <si>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</si>
  <si>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</si>
  <si>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</si>
  <si>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</si>
  <si>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</si>
  <si>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</si>
  <si>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</si>
  <si>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</si>
  <si>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</si>
  <si>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</si>
  <si>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</si>
  <si>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</si>
  <si>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</si>
  <si>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</si>
  <si>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</si>
  <si>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</si>
  <si>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</si>
  <si>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</si>
  <si>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</si>
  <si>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</si>
  <si>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</si>
  <si>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</si>
  <si>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</si>
  <si>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</si>
  <si>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</si>
  <si>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</si>
  <si>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</si>
  <si>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</si>
  <si>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</si>
  <si>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</si>
  <si>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</si>
  <si>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</si>
  <si>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</si>
  <si>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</si>
  <si>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峡東地域広域水道企業団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</si>
  <si>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</si>
  <si>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</si>
  <si>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</si>
  <si>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</si>
  <si>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</si>
  <si>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</si>
  <si>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</si>
  <si>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</si>
  <si>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</si>
  <si>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</si>
  <si>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</si>
  <si>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</si>
  <si>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</si>
  <si>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</si>
  <si>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</si>
  <si>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</si>
  <si>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</si>
  <si>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状況は、累積欠損金はなく、経常収支比率も100％を超え、黒字経営を維持している。料金回収率も100％を超え、経営に必要な経費を料金で賄うことができる健全な経営状況であるといえる。流動比率も100％以上で短期的債務に対する支払は確保できている。しかしながら、給水原価は類似団体の平均値を上回っており、更なる経費節減を図っていく必要がある。施設利用率は類似団体の平均値より高く、施設の規模としては概ね適切な規模であるといえる。</t>
    <rPh sb="68" eb="69">
      <t>マカナ</t>
    </rPh>
    <phoneticPr fontId="4"/>
  </si>
  <si>
    <t>全体的に経営の健全性は保たれており、類似団体と比較して経営状況は概ね良好であるといえる。今後、当企業団では平成31年3月に策定した水道ビジョンや経営戦略に基づき、費用の抑制及び効率的な事業運営による財政的基盤の強化を図りつつ、必要な更新事業を推進していく予定である。
なお、経営戦略については、令和5年度に見直しを行う予定である。</t>
    <rPh sb="137" eb="141">
      <t>ケイエイセンリャク</t>
    </rPh>
    <rPh sb="147" eb="149">
      <t>レイワ</t>
    </rPh>
    <rPh sb="150" eb="152">
      <t>ネンド</t>
    </rPh>
    <rPh sb="153" eb="155">
      <t>ミナオ</t>
    </rPh>
    <rPh sb="157" eb="158">
      <t>オコナ</t>
    </rPh>
    <rPh sb="159" eb="161">
      <t>ヨテイ</t>
    </rPh>
    <phoneticPr fontId="4"/>
  </si>
  <si>
    <t>有形固定資産減価償却率は、類似団体に比べ低い数値となっているが、電気機械設備などは経年劣化が進んでいることから、経営戦略に基づいた更新を計画的に進める必要がある。（電気設備である中央監視制御設備については令和3年度より更新工事を実施している。）
管路については、法定耐用年数に達していないので更新は行っていない。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</si>
</sst>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66-4E01-B60A-218E24CB11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5C66-4E01-B60A-218E24CB11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89.01</c:v>
                </c:pt>
                <c:pt idx="1">
                  <c:v>89.66</c:v>
                </c:pt>
                <c:pt idx="2">
                  <c:v>90.05</c:v>
                </c:pt>
                <c:pt idx="3">
                  <c:v>88.53</c:v>
                </c:pt>
                <c:pt idx="4">
                  <c:v>88.52</c:v>
                </c:pt>
              </c:numCache>
            </c:numRef>
          </c:val>
          <c:extLst>
            <c:ext xmlns:c16="http://schemas.microsoft.com/office/drawing/2014/chart" uri="{C3380CC4-5D6E-409C-BE32-E72D297353CC}">
              <c16:uniqueId val="{00000000-724B-4535-8017-F8EA806573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724B-4535-8017-F8EA806573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EF3-451E-B9E9-955FAEC2AA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0EF3-451E-B9E9-955FAEC2AA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108.57</c:v>
                </c:pt>
                <c:pt idx="1">
                  <c:v>107.83</c:v>
                </c:pt>
                <c:pt idx="2">
                  <c:v>107.71</c:v>
                </c:pt>
                <c:pt idx="3">
                  <c:v>107.5</c:v>
                </c:pt>
                <c:pt idx="4">
                  <c:v>108.7</c:v>
                </c:pt>
              </c:numCache>
            </c:numRef>
          </c:val>
          <c:extLst>
            <c:ext xmlns:c16="http://schemas.microsoft.com/office/drawing/2014/chart" uri="{C3380CC4-5D6E-409C-BE32-E72D297353CC}">
              <c16:uniqueId val="{00000000-BA7E-4496-990F-84BD549B80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BA7E-4496-990F-84BD549B80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28.62</c:v>
                </c:pt>
                <c:pt idx="1">
                  <c:v>31.47</c:v>
                </c:pt>
                <c:pt idx="2">
                  <c:v>34.18</c:v>
                </c:pt>
                <c:pt idx="3">
                  <c:v>37.01</c:v>
                </c:pt>
                <c:pt idx="4">
                  <c:v>39.909999999999997</c:v>
                </c:pt>
              </c:numCache>
            </c:numRef>
          </c:val>
          <c:extLst>
            <c:ext xmlns:c16="http://schemas.microsoft.com/office/drawing/2014/chart" uri="{C3380CC4-5D6E-409C-BE32-E72D297353CC}">
              <c16:uniqueId val="{00000000-7406-431A-98F5-BD2B3096DD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7406-431A-98F5-BD2B3096DD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B-426C-99BE-7B30B21437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39EB-426C-99BE-7B30B21437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2D-49B3-BCAA-14BC7FCD50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1E2D-49B3-BCAA-14BC7FCD50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1541.53</c:v>
                </c:pt>
                <c:pt idx="1">
                  <c:v>1598.24</c:v>
                </c:pt>
                <c:pt idx="2">
                  <c:v>1679.03</c:v>
                </c:pt>
                <c:pt idx="3">
                  <c:v>1639.31</c:v>
                </c:pt>
                <c:pt idx="4">
                  <c:v>1901.91</c:v>
                </c:pt>
              </c:numCache>
            </c:numRef>
          </c:val>
          <c:extLst>
            <c:ext xmlns:c16="http://schemas.microsoft.com/office/drawing/2014/chart" uri="{C3380CC4-5D6E-409C-BE32-E72D297353CC}">
              <c16:uniqueId val="{00000000-B89E-4084-9D42-85321EFDCB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B89E-4084-9D42-85321EFDCB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291.98</c:v>
                </c:pt>
                <c:pt idx="1">
                  <c:v>271.58</c:v>
                </c:pt>
                <c:pt idx="2">
                  <c:v>250.03</c:v>
                </c:pt>
                <c:pt idx="3">
                  <c:v>229.37</c:v>
                </c:pt>
                <c:pt idx="4">
                  <c:v>207.59</c:v>
                </c:pt>
              </c:numCache>
            </c:numRef>
          </c:val>
          <c:extLst>
            <c:ext xmlns:c16="http://schemas.microsoft.com/office/drawing/2014/chart" uri="{C3380CC4-5D6E-409C-BE32-E72D297353CC}">
              <c16:uniqueId val="{00000000-A9C9-4771-89CE-B9F5AFE797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A9C9-4771-89CE-B9F5AFE797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113.04</c:v>
                </c:pt>
                <c:pt idx="1">
                  <c:v>111.37</c:v>
                </c:pt>
                <c:pt idx="2">
                  <c:v>110.58</c:v>
                </c:pt>
                <c:pt idx="3">
                  <c:v>110.95</c:v>
                </c:pt>
                <c:pt idx="4">
                  <c:v>112.57</c:v>
                </c:pt>
              </c:numCache>
            </c:numRef>
          </c:val>
          <c:extLst>
            <c:ext xmlns:c16="http://schemas.microsoft.com/office/drawing/2014/chart" uri="{C3380CC4-5D6E-409C-BE32-E72D297353CC}">
              <c16:uniqueId val="{00000000-EBF3-4D61-9D4F-18043A5F28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EBF3-4D61-9D4F-18043A5F28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104.35</c:v>
                </c:pt>
                <c:pt idx="1">
                  <c:v>105.15</c:v>
                </c:pt>
                <c:pt idx="2">
                  <c:v>105.44</c:v>
                </c:pt>
                <c:pt idx="3">
                  <c:v>106.9</c:v>
                </c:pt>
                <c:pt idx="4">
                  <c:v>105.37</c:v>
                </c:pt>
              </c:numCache>
            </c:numRef>
          </c:val>
          <c:extLst>
            <c:ext xmlns:c16="http://schemas.microsoft.com/office/drawing/2014/chart" uri="{C3380CC4-5D6E-409C-BE32-E72D297353CC}">
              <c16:uniqueId val="{00000000-438D-4BEA-B423-ED97C38576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438D-4BEA-B423-ED97C38576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山梨県　峡東地域広域水道企業団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92.58</v>
      </c>
      <c r="J10" s="38"/>
      <c r="K10" s="38"/>
      <c r="L10" s="38"/>
      <c r="M10" s="38"/>
      <c r="N10" s="38"/>
      <c r="O10" s="65"/>
      <c r="P10" s="55">
        <f>データ!$P$6</f>
        <v>46.09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60813</v>
      </c>
      <c r="AM10" s="66"/>
      <c r="AN10" s="66"/>
      <c r="AO10" s="66"/>
      <c r="AP10" s="66"/>
      <c r="AQ10" s="66"/>
      <c r="AR10" s="66"/>
      <c r="AS10" s="66"/>
      <c r="AT10" s="37">
        <f>データ!$V$6</f>
        <v>755.8</v>
      </c>
      <c r="AU10" s="38"/>
      <c r="AV10" s="38"/>
      <c r="AW10" s="38"/>
      <c r="AX10" s="38"/>
      <c r="AY10" s="38"/>
      <c r="AZ10" s="38"/>
      <c r="BA10" s="38"/>
      <c r="BB10" s="55">
        <f>データ!$W$6</f>
        <v>80.459999999999994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cFCbcBC+eJBgSHcVsVHOJAg1kxpb2nAK1l5rOPKCHrnBNUIHSjts0qD3ibKsFdoTjlZorpc1JgNYSMybUR/cNw==" saltValue="5eW+4GL4novEoeIgBqxk5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199371</v>
      </c>
      <c r="D6" s="20">
        <f t="shared" si="3"/>
        <v>46</v>
      </c>
      <c r="E6" s="20">
        <f t="shared" si="3"/>
        <v>1</v>
      </c>
      <c r="F6" s="20">
        <f t="shared" si="3"/>
        <v>0</v>
      </c>
      <c r="G6" s="20">
        <f t="shared" si="3"/>
        <v>2</v>
      </c>
      <c r="H6" s="20" t="str">
        <f t="shared" si="3"/>
        <v>山梨県　峡東地域広域水道企業団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92.58</v>
      </c>
      <c r="P6" s="21">
        <f t="shared" si="3"/>
        <v>46.09</v>
      </c>
      <c r="Q6" s="21">
        <f t="shared" si="3"/>
        <v>0</v>
      </c>
      <c r="R6" s="21" t="str">
        <f t="shared" si="3"/>
        <v>-</v>
      </c>
      <c r="S6" s="21" t="str">
        <f t="shared" si="3"/>
        <v>-</v>
      </c>
      <c r="T6" s="21" t="str">
        <f t="shared" si="3"/>
        <v>-</v>
      </c>
      <c r="U6" s="21">
        <f t="shared" si="3"/>
        <v>60813</v>
      </c>
      <c r="V6" s="21">
        <f t="shared" si="3"/>
        <v>755.8</v>
      </c>
      <c r="W6" s="21">
        <f t="shared" si="3"/>
        <v>80.459999999999994</v>
      </c>
      <c r="X6" s="22">
        <f>IF(X7="",NA(),X7)</f>
        <v>108.57</v>
      </c>
      <c r="Y6" s="22">
        <f t="shared" ref="Y6:AG6" si="4">IF(Y7="",NA(),Y7)</f>
        <v>107.83</v>
      </c>
      <c r="Z6" s="22">
        <f t="shared" si="4"/>
        <v>107.71</v>
      </c>
      <c r="AA6" s="22">
        <f t="shared" si="4"/>
        <v>107.5</v>
      </c>
      <c r="AB6" s="22">
        <f t="shared" si="4"/>
        <v>108.7</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1541.53</v>
      </c>
      <c r="AU6" s="22">
        <f t="shared" ref="AU6:BC6" si="6">IF(AU7="",NA(),AU7)</f>
        <v>1598.24</v>
      </c>
      <c r="AV6" s="22">
        <f t="shared" si="6"/>
        <v>1679.03</v>
      </c>
      <c r="AW6" s="22">
        <f t="shared" si="6"/>
        <v>1639.31</v>
      </c>
      <c r="AX6" s="22">
        <f t="shared" si="6"/>
        <v>1901.91</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291.98</v>
      </c>
      <c r="BF6" s="22">
        <f t="shared" ref="BF6:BN6" si="7">IF(BF7="",NA(),BF7)</f>
        <v>271.58</v>
      </c>
      <c r="BG6" s="22">
        <f t="shared" si="7"/>
        <v>250.03</v>
      </c>
      <c r="BH6" s="22">
        <f t="shared" si="7"/>
        <v>229.37</v>
      </c>
      <c r="BI6" s="22">
        <f t="shared" si="7"/>
        <v>207.59</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113.04</v>
      </c>
      <c r="BQ6" s="22">
        <f t="shared" ref="BQ6:BY6" si="8">IF(BQ7="",NA(),BQ7)</f>
        <v>111.37</v>
      </c>
      <c r="BR6" s="22">
        <f t="shared" si="8"/>
        <v>110.58</v>
      </c>
      <c r="BS6" s="22">
        <f t="shared" si="8"/>
        <v>110.95</v>
      </c>
      <c r="BT6" s="22">
        <f t="shared" si="8"/>
        <v>112.57</v>
      </c>
      <c r="BU6" s="22">
        <f t="shared" si="8"/>
        <v>114.14</v>
      </c>
      <c r="BV6" s="22">
        <f t="shared" si="8"/>
        <v>112.83</v>
      </c>
      <c r="BW6" s="22">
        <f t="shared" si="8"/>
        <v>112.84</v>
      </c>
      <c r="BX6" s="22">
        <f t="shared" si="8"/>
        <v>110.77</v>
      </c>
      <c r="BY6" s="22">
        <f t="shared" si="8"/>
        <v>112.35</v>
      </c>
      <c r="BZ6" s="21" t="str">
        <f>IF(BZ7="","",IF(BZ7="-","【-】","【"&amp;SUBSTITUTE(TEXT(BZ7,"#,##0.00"),"-","△")&amp;"】"))</f>
        <v>【112.35】</v>
      </c>
      <c r="CA6" s="22">
        <f>IF(CA7="",NA(),CA7)</f>
        <v>104.35</v>
      </c>
      <c r="CB6" s="22">
        <f t="shared" ref="CB6:CJ6" si="9">IF(CB7="",NA(),CB7)</f>
        <v>105.15</v>
      </c>
      <c r="CC6" s="22">
        <f t="shared" si="9"/>
        <v>105.44</v>
      </c>
      <c r="CD6" s="22">
        <f t="shared" si="9"/>
        <v>106.9</v>
      </c>
      <c r="CE6" s="22">
        <f t="shared" si="9"/>
        <v>105.37</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89.01</v>
      </c>
      <c r="CM6" s="22">
        <f t="shared" ref="CM6:CU6" si="10">IF(CM7="",NA(),CM7)</f>
        <v>89.66</v>
      </c>
      <c r="CN6" s="22">
        <f t="shared" si="10"/>
        <v>90.05</v>
      </c>
      <c r="CO6" s="22">
        <f t="shared" si="10"/>
        <v>88.53</v>
      </c>
      <c r="CP6" s="22">
        <f t="shared" si="10"/>
        <v>88.52</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28.62</v>
      </c>
      <c r="DI6" s="22">
        <f t="shared" ref="DI6:DQ6" si="12">IF(DI7="",NA(),DI7)</f>
        <v>31.47</v>
      </c>
      <c r="DJ6" s="22">
        <f t="shared" si="12"/>
        <v>34.18</v>
      </c>
      <c r="DK6" s="22">
        <f t="shared" si="12"/>
        <v>37.01</v>
      </c>
      <c r="DL6" s="22">
        <f t="shared" si="12"/>
        <v>39.909999999999997</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199371</v>
      </c>
      <c r="D7" s="24">
        <v>46</v>
      </c>
      <c r="E7" s="24">
        <v>1</v>
      </c>
      <c r="F7" s="24">
        <v>0</v>
      </c>
      <c r="G7" s="24">
        <v>2</v>
      </c>
      <c r="H7" s="24" t="s">
        <v>92</v>
      </c>
      <c r="I7" s="24" t="s">
        <v>93</v>
      </c>
      <c r="J7" s="24" t="s">
        <v>94</v>
      </c>
      <c r="K7" s="24" t="s">
        <v>95</v>
      </c>
      <c r="L7" s="24" t="s">
        <v>96</v>
      </c>
      <c r="M7" s="24" t="s">
        <v>97</v>
      </c>
      <c r="N7" s="25" t="s">
        <v>98</v>
      </c>
      <c r="O7" s="25">
        <v>92.58</v>
      </c>
      <c r="P7" s="25">
        <v>46.09</v>
      </c>
      <c r="Q7" s="25">
        <v>0</v>
      </c>
      <c r="R7" s="25" t="s">
        <v>98</v>
      </c>
      <c r="S7" s="25" t="s">
        <v>98</v>
      </c>
      <c r="T7" s="25" t="s">
        <v>98</v>
      </c>
      <c r="U7" s="25">
        <v>60813</v>
      </c>
      <c r="V7" s="25">
        <v>755.8</v>
      </c>
      <c r="W7" s="25">
        <v>80.459999999999994</v>
      </c>
      <c r="X7" s="25">
        <v>108.57</v>
      </c>
      <c r="Y7" s="25">
        <v>107.83</v>
      </c>
      <c r="Z7" s="25">
        <v>107.71</v>
      </c>
      <c r="AA7" s="25">
        <v>107.5</v>
      </c>
      <c r="AB7" s="25">
        <v>108.7</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1541.53</v>
      </c>
      <c r="AU7" s="25">
        <v>1598.24</v>
      </c>
      <c r="AV7" s="25">
        <v>1679.03</v>
      </c>
      <c r="AW7" s="25">
        <v>1639.31</v>
      </c>
      <c r="AX7" s="25">
        <v>1901.91</v>
      </c>
      <c r="AY7" s="25">
        <v>243.44</v>
      </c>
      <c r="AZ7" s="25">
        <v>258.49</v>
      </c>
      <c r="BA7" s="25">
        <v>271.10000000000002</v>
      </c>
      <c r="BB7" s="25">
        <v>284.45</v>
      </c>
      <c r="BC7" s="25">
        <v>309.23</v>
      </c>
      <c r="BD7" s="25">
        <v>309.23</v>
      </c>
      <c r="BE7" s="25">
        <v>291.98</v>
      </c>
      <c r="BF7" s="25">
        <v>271.58</v>
      </c>
      <c r="BG7" s="25">
        <v>250.03</v>
      </c>
      <c r="BH7" s="25">
        <v>229.37</v>
      </c>
      <c r="BI7" s="25">
        <v>207.59</v>
      </c>
      <c r="BJ7" s="25">
        <v>303.26</v>
      </c>
      <c r="BK7" s="25">
        <v>290.31</v>
      </c>
      <c r="BL7" s="25">
        <v>272.95999999999998</v>
      </c>
      <c r="BM7" s="25">
        <v>260.95999999999998</v>
      </c>
      <c r="BN7" s="25">
        <v>240.07</v>
      </c>
      <c r="BO7" s="25">
        <v>240.07</v>
      </c>
      <c r="BP7" s="25">
        <v>113.04</v>
      </c>
      <c r="BQ7" s="25">
        <v>111.37</v>
      </c>
      <c r="BR7" s="25">
        <v>110.58</v>
      </c>
      <c r="BS7" s="25">
        <v>110.95</v>
      </c>
      <c r="BT7" s="25">
        <v>112.57</v>
      </c>
      <c r="BU7" s="25">
        <v>114.14</v>
      </c>
      <c r="BV7" s="25">
        <v>112.83</v>
      </c>
      <c r="BW7" s="25">
        <v>112.84</v>
      </c>
      <c r="BX7" s="25">
        <v>110.77</v>
      </c>
      <c r="BY7" s="25">
        <v>112.35</v>
      </c>
      <c r="BZ7" s="25">
        <v>112.35</v>
      </c>
      <c r="CA7" s="25">
        <v>104.35</v>
      </c>
      <c r="CB7" s="25">
        <v>105.15</v>
      </c>
      <c r="CC7" s="25">
        <v>105.44</v>
      </c>
      <c r="CD7" s="25">
        <v>106.9</v>
      </c>
      <c r="CE7" s="25">
        <v>105.37</v>
      </c>
      <c r="CF7" s="25">
        <v>73.03</v>
      </c>
      <c r="CG7" s="25">
        <v>73.86</v>
      </c>
      <c r="CH7" s="25">
        <v>73.849999999999994</v>
      </c>
      <c r="CI7" s="25">
        <v>73.180000000000007</v>
      </c>
      <c r="CJ7" s="25">
        <v>73.05</v>
      </c>
      <c r="CK7" s="25">
        <v>73.05</v>
      </c>
      <c r="CL7" s="25">
        <v>89.01</v>
      </c>
      <c r="CM7" s="25">
        <v>89.66</v>
      </c>
      <c r="CN7" s="25">
        <v>90.05</v>
      </c>
      <c r="CO7" s="25">
        <v>88.53</v>
      </c>
      <c r="CP7" s="25">
        <v>88.52</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28.62</v>
      </c>
      <c r="DI7" s="25">
        <v>31.47</v>
      </c>
      <c r="DJ7" s="25">
        <v>34.18</v>
      </c>
      <c r="DK7" s="25">
        <v>37.01</v>
      </c>
      <c r="DL7" s="25">
        <v>39.909999999999997</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2022-12-01T00:58:16Z</dcterms:created>
  <dcterms:modified xsi:type="dcterms:W3CDTF">2023-01-31T07:33:22Z</dcterms:modified>
  <cp:category/>
</cp:coreProperties>
</file>