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31峡北地域広域水道企業団　△\"/>
    </mc:Choice>
  </mc:AlternateContent>
  <workbookProtection workbookAlgorithmName="SHA-512" workbookHashValue="738bub3DDUdPrWRZqA4tqOdJg2WnDE1QRGOZ59OCMM3Cf/WDpOPjDIjyJuYjtBgzdEYYgM3L2IjOzLATkOydDw==" workbookSaltValue="1bHsTrNifWasFaNOaHMR1g=="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<sst xmlns="http://schemas.openxmlformats.org/spreadsheetml/2006/main" count="231" uniqueCount="114">
  <si>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</si>
  <si>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</si>
  <si>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</si>
  <si>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</si>
  <si>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</si>
  <si>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</si>
  <si>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</si>
  <si>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</si>
  <si>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</si>
  <si>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</si>
  <si>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</si>
  <si>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</si>
  <si>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</si>
  <si>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</si>
  <si>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</si>
  <si>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</si>
  <si>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</si>
  <si>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</si>
  <si>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</si>
  <si>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</si>
  <si>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</si>
  <si>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</si>
  <si>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</si>
  <si>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</si>
  <si>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</si>
  <si>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</si>
  <si>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</si>
  <si>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</si>
  <si>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</si>
  <si>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</si>
  <si>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</si>
  <si>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</si>
  <si>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</si>
  <si>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</si>
  <si>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</si>
  <si>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</si>
  <si>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</si>
  <si>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</si>
  <si>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</si>
  <si>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</si>
  <si>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</si>
  <si>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</si>
  <si>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</si>
  <si>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</si>
  <si>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</si>
  <si>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</si>
  <si>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</si>
  <si>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</si>
  <si>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</si>
  <si>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</si>
  <si>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</si>
  <si>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</si>
  <si>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</si>
  <si>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</si>
  <si>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</si>
  <si>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</si>
  <si>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</si>
  <si>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</si>
  <si>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</si>
  <si>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</si>
  <si>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</si>
  <si>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</si>
  <si>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</si>
  <si>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</si>
  <si>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</si>
  <si>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</si>
  <si>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</si>
  <si>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</si>
  <si>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</si>
  <si>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</si>
  <si>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</si>
  <si>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</si>
  <si>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</si>
  <si>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</si>
  <si>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</si>
  <si>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</si>
  <si>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</si>
  <si>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</si>
  <si>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</si>
  <si>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</si>
  <si>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</si>
  <si>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</si>
  <si>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</si>
  <si>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</si>
  <si>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</si>
  <si>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</si>
  <si>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</si>
  <si>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</si>
  <si>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</si>
  <si>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</si>
  <si>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</si>
  <si>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</si>
  <si>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</si>
  <si>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</si>
  <si>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</si>
  <si>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</si>
  <si>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</si>
  <si>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</si>
  <si>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</si>
  <si>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</si>
  <si>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</si>
  <si>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</si>
  <si>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</si>
  <si>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</si>
  <si>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</si>
  <si>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</si>
  <si>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</si>
  <si>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</si>
  <si>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</si>
  <si>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</si>
  <si>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</si>
  <si>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①経常収支比率は、過去5年間100％を大きく上回っており、かつ、②累積欠損金も発生していないことから、健全な経営であるといえる。
 ③流動比率は、更新工事の未払金がなかったため増加し、高い水準を維持しており、短期的な債務に対して十分な支払能力を有している。
④企業債残高対給水収益比率は、新たな企業債の借入がないこともあり、類似団体平均値と同様に減少している。
⑤料金回収率は、100％を上回っており、経営に必要な経費を料金で賄うことができる経営状況である。
⑥給水原価は、類似団体平均値を上回っている状態が続いており、健全な経営を維持していくためにも、更なる経費の削減の検討が必要である。
⑦施設利用率は、類似団体平均値と比較しても高い数値を維持しており、施設の規模については概ね適正である。
⑧有収率は100％である。</t>
    <rPh sb="1" eb="3">
      <t>ケイジョウ</t>
    </rPh>
    <rPh sb="3" eb="5">
      <t>シュウシ</t>
    </rPh>
    <rPh sb="5" eb="7">
      <t>ヒリツ</t>
    </rPh>
    <rPh sb="9" eb="11">
      <t>カコ</t>
    </rPh>
    <rPh sb="12" eb="14">
      <t>ネンカン</t>
    </rPh>
    <rPh sb="19" eb="20">
      <t>オオ</t>
    </rPh>
    <rPh sb="22" eb="24">
      <t>ウワマワ</t>
    </rPh>
    <rPh sb="33" eb="38">
      <t>ルイセキケッソンキン</t>
    </rPh>
    <rPh sb="39" eb="41">
      <t>ハッセイ</t>
    </rPh>
    <rPh sb="51" eb="53">
      <t>ケンゼン</t>
    </rPh>
    <rPh sb="54" eb="56">
      <t>ケイエイ</t>
    </rPh>
    <rPh sb="67" eb="69">
      <t>リュウドウ</t>
    </rPh>
    <rPh sb="69" eb="71">
      <t>ヒリツ</t>
    </rPh>
    <rPh sb="73" eb="75">
      <t>コウシン</t>
    </rPh>
    <rPh sb="75" eb="77">
      <t>コウジ</t>
    </rPh>
    <rPh sb="78" eb="80">
      <t>ミバライ</t>
    </rPh>
    <rPh sb="80" eb="81">
      <t>キン</t>
    </rPh>
    <rPh sb="88" eb="90">
      <t>ゾウカ</t>
    </rPh>
    <rPh sb="92" eb="93">
      <t>タカ</t>
    </rPh>
    <rPh sb="94" eb="96">
      <t>スイジュン</t>
    </rPh>
    <rPh sb="97" eb="99">
      <t>イジ</t>
    </rPh>
    <rPh sb="104" eb="107">
      <t>タンキテキ</t>
    </rPh>
    <rPh sb="108" eb="110">
      <t>サイム</t>
    </rPh>
    <rPh sb="111" eb="112">
      <t>タイ</t>
    </rPh>
    <rPh sb="114" eb="116">
      <t>ジュウブン</t>
    </rPh>
    <rPh sb="117" eb="119">
      <t>シハライ</t>
    </rPh>
    <rPh sb="119" eb="121">
      <t>ノウリョク</t>
    </rPh>
    <rPh sb="122" eb="123">
      <t>ユウ</t>
    </rPh>
    <rPh sb="130" eb="133">
      <t>キギョウサイ</t>
    </rPh>
    <rPh sb="133" eb="135">
      <t>ザンダカ</t>
    </rPh>
    <rPh sb="135" eb="136">
      <t>タイ</t>
    </rPh>
    <rPh sb="136" eb="138">
      <t>キュウスイ</t>
    </rPh>
    <rPh sb="138" eb="140">
      <t>シュウエキ</t>
    </rPh>
    <rPh sb="140" eb="142">
      <t>ヒリツ</t>
    </rPh>
    <rPh sb="144" eb="145">
      <t>アラ</t>
    </rPh>
    <rPh sb="147" eb="150">
      <t>キギョウサイ</t>
    </rPh>
    <rPh sb="151" eb="153">
      <t>カリイレ</t>
    </rPh>
    <rPh sb="162" eb="164">
      <t>ルイジ</t>
    </rPh>
    <rPh sb="164" eb="166">
      <t>ダンタイ</t>
    </rPh>
    <rPh sb="166" eb="169">
      <t>ヘイキンチ</t>
    </rPh>
    <rPh sb="170" eb="172">
      <t>ドウヨウ</t>
    </rPh>
    <rPh sb="173" eb="175">
      <t>ゲンショウ</t>
    </rPh>
    <rPh sb="182" eb="187">
      <t>リョウキンカイシュウリツ</t>
    </rPh>
    <rPh sb="194" eb="196">
      <t>ウワマワ</t>
    </rPh>
    <rPh sb="201" eb="203">
      <t>ケイエイ</t>
    </rPh>
    <rPh sb="204" eb="206">
      <t>ヒツヨウ</t>
    </rPh>
    <rPh sb="207" eb="209">
      <t>ケイヒ</t>
    </rPh>
    <rPh sb="210" eb="212">
      <t>リョウキン</t>
    </rPh>
    <rPh sb="213" eb="214">
      <t>マカナ</t>
    </rPh>
    <rPh sb="221" eb="225">
      <t>ケイエイジョウキョウ</t>
    </rPh>
    <rPh sb="233" eb="235">
      <t>ゲンカ</t>
    </rPh>
    <rPh sb="237" eb="239">
      <t>ルイジ</t>
    </rPh>
    <rPh sb="239" eb="241">
      <t>ダンタイ</t>
    </rPh>
    <rPh sb="241" eb="244">
      <t>ヘイキンチ</t>
    </rPh>
    <rPh sb="245" eb="247">
      <t>ウワマワ</t>
    </rPh>
    <rPh sb="251" eb="253">
      <t>ジョウタイ</t>
    </rPh>
    <rPh sb="254" eb="255">
      <t>ツヅ</t>
    </rPh>
    <rPh sb="260" eb="262">
      <t>ケンゼン</t>
    </rPh>
    <rPh sb="263" eb="265">
      <t>ケイエイ</t>
    </rPh>
    <rPh sb="266" eb="268">
      <t>イジ</t>
    </rPh>
    <rPh sb="277" eb="278">
      <t>サラ</t>
    </rPh>
    <rPh sb="280" eb="282">
      <t>ケイヒ</t>
    </rPh>
    <rPh sb="283" eb="285">
      <t>サクゲン</t>
    </rPh>
    <rPh sb="286" eb="288">
      <t>ケントウ</t>
    </rPh>
    <rPh sb="289" eb="291">
      <t>ヒツヨウ</t>
    </rPh>
    <rPh sb="297" eb="299">
      <t>シセツ</t>
    </rPh>
    <rPh sb="304" eb="311">
      <t>ルイジダンタイヘイキンチ</t>
    </rPh>
    <rPh sb="312" eb="314">
      <t>ヒカク</t>
    </rPh>
    <rPh sb="317" eb="318">
      <t>タカ</t>
    </rPh>
    <rPh sb="319" eb="321">
      <t>スウチ</t>
    </rPh>
    <rPh sb="322" eb="324">
      <t>イジ</t>
    </rPh>
    <rPh sb="329" eb="331">
      <t>シセツ</t>
    </rPh>
    <rPh sb="332" eb="334">
      <t>キボ</t>
    </rPh>
    <rPh sb="339" eb="340">
      <t>オオム</t>
    </rPh>
    <rPh sb="341" eb="343">
      <t>テキセイ</t>
    </rPh>
    <rPh sb="349" eb="350">
      <t>ユウ</t>
    </rPh>
    <phoneticPr fontId="4"/>
  </si>
  <si>
    <t>①有形固定資産減価償却率は、みなし償却制度廃止時に、減価償却費等の一部について、振替え処理がされていないことが確認されたことから、適正に処理を行ったため大きく増加した。しかし、類似団体と同様に施設の老朽化は進んでいるため、翌年度以降も耐用年数に達した機械設備等の更新を計画に基づいて行っていく。
②管路経年化率については、法定耐用年数（40年）に達していない状況であり、特別な事情（県道・市道の改良工事に伴う場合など。）に基づく場合の他は、管路の更新は行っていない。
③管路更新率については、令和元年度に上記の特別な事情による県道の改良工事・漏水復旧工事に伴い管路更新を行ったが、本年度は行っていない。</t>
    <rPh sb="1" eb="3">
      <t>ユウケイ</t>
    </rPh>
    <rPh sb="3" eb="5">
      <t>コテイ</t>
    </rPh>
    <rPh sb="5" eb="7">
      <t>シサン</t>
    </rPh>
    <rPh sb="7" eb="9">
      <t>ゲンカ</t>
    </rPh>
    <rPh sb="9" eb="11">
      <t>ショウキャク</t>
    </rPh>
    <rPh sb="11" eb="12">
      <t>リツ</t>
    </rPh>
    <rPh sb="17" eb="19">
      <t>ショウキャク</t>
    </rPh>
    <rPh sb="19" eb="21">
      <t>セイド</t>
    </rPh>
    <rPh sb="21" eb="24">
      <t>ハイシジ</t>
    </rPh>
    <rPh sb="26" eb="30">
      <t>ゲンカショウキャク</t>
    </rPh>
    <rPh sb="30" eb="31">
      <t>ヒ</t>
    </rPh>
    <rPh sb="31" eb="32">
      <t>トウ</t>
    </rPh>
    <rPh sb="33" eb="35">
      <t>イチブ</t>
    </rPh>
    <rPh sb="40" eb="42">
      <t>フリカ</t>
    </rPh>
    <rPh sb="43" eb="45">
      <t>ショリ</t>
    </rPh>
    <rPh sb="55" eb="57">
      <t>カクニン</t>
    </rPh>
    <rPh sb="65" eb="67">
      <t>テキセイ</t>
    </rPh>
    <rPh sb="68" eb="70">
      <t>ショリ</t>
    </rPh>
    <rPh sb="71" eb="72">
      <t>オコナ</t>
    </rPh>
    <rPh sb="76" eb="77">
      <t>オオ</t>
    </rPh>
    <rPh sb="79" eb="81">
      <t>ゾウカ</t>
    </rPh>
    <rPh sb="88" eb="90">
      <t>ルイジ</t>
    </rPh>
    <rPh sb="90" eb="92">
      <t>ダンタイ</t>
    </rPh>
    <rPh sb="93" eb="95">
      <t>ドウヨウ</t>
    </rPh>
    <rPh sb="96" eb="98">
      <t>シセツ</t>
    </rPh>
    <rPh sb="99" eb="102">
      <t>ロウキュウカ</t>
    </rPh>
    <rPh sb="103" eb="104">
      <t>スス</t>
    </rPh>
    <rPh sb="111" eb="114">
      <t>ヨクネンド</t>
    </rPh>
    <rPh sb="114" eb="116">
      <t>イコウ</t>
    </rPh>
    <rPh sb="117" eb="119">
      <t>タイヨウ</t>
    </rPh>
    <rPh sb="119" eb="121">
      <t>ネンスウ</t>
    </rPh>
    <rPh sb="122" eb="123">
      <t>タッ</t>
    </rPh>
    <rPh sb="125" eb="127">
      <t>キカイ</t>
    </rPh>
    <rPh sb="127" eb="130">
      <t>セツビトウ</t>
    </rPh>
    <rPh sb="131" eb="133">
      <t>コウシン</t>
    </rPh>
    <rPh sb="134" eb="136">
      <t>ケイカク</t>
    </rPh>
    <rPh sb="137" eb="138">
      <t>モト</t>
    </rPh>
    <rPh sb="141" eb="142">
      <t>オコナ</t>
    </rPh>
    <rPh sb="151" eb="154">
      <t>ケイネンカ</t>
    </rPh>
    <rPh sb="154" eb="155">
      <t>リツ</t>
    </rPh>
    <rPh sb="211" eb="212">
      <t>モト</t>
    </rPh>
    <rPh sb="214" eb="216">
      <t>バアイ</t>
    </rPh>
    <rPh sb="217" eb="218">
      <t>ホカ</t>
    </rPh>
    <rPh sb="220" eb="222">
      <t>カンロ</t>
    </rPh>
    <rPh sb="223" eb="225">
      <t>コウシン</t>
    </rPh>
    <rPh sb="226" eb="227">
      <t>オコナ</t>
    </rPh>
    <rPh sb="235" eb="237">
      <t>カンロ</t>
    </rPh>
    <rPh sb="237" eb="239">
      <t>コウシン</t>
    </rPh>
    <rPh sb="239" eb="240">
      <t>リツ</t>
    </rPh>
    <rPh sb="252" eb="254">
      <t>ジョウキ</t>
    </rPh>
    <rPh sb="255" eb="257">
      <t>トクベツ</t>
    </rPh>
    <rPh sb="258" eb="260">
      <t>ジジョウ</t>
    </rPh>
    <rPh sb="263" eb="265">
      <t>ケンドウ</t>
    </rPh>
    <rPh sb="266" eb="268">
      <t>カイリョウ</t>
    </rPh>
    <rPh sb="268" eb="270">
      <t>コウジ</t>
    </rPh>
    <rPh sb="271" eb="273">
      <t>ロウスイ</t>
    </rPh>
    <rPh sb="273" eb="275">
      <t>フッキュウ</t>
    </rPh>
    <rPh sb="275" eb="277">
      <t>コウジ</t>
    </rPh>
    <rPh sb="278" eb="279">
      <t>トモナ</t>
    </rPh>
    <rPh sb="280" eb="282">
      <t>カンロ</t>
    </rPh>
    <rPh sb="282" eb="284">
      <t>コウシン</t>
    </rPh>
    <rPh sb="285" eb="286">
      <t>オコナ</t>
    </rPh>
    <rPh sb="290" eb="293">
      <t>ホンネンド</t>
    </rPh>
    <rPh sb="294" eb="295">
      <t>オコナ</t>
    </rPh>
    <phoneticPr fontId="4"/>
  </si>
  <si>
    <t>　現在のところ、各指標が示すとおり概ね健全な経営状態であるといえる。
　しかし、ウクライナ情勢などの様々な要因を受けて、電力価格等が高騰し事業経費が増大しているため、先行き不透明な状況である。そのため、例年以上に施設設備の的確な現状把握を踏まえつつ、水道施設総合整備計画に基づき更新事業をすすめていくための財源確保及び必要不可欠な事業を執行していく必要がある。</t>
    <rPh sb="45" eb="47">
      <t>ジョウセイ</t>
    </rPh>
    <rPh sb="50" eb="52">
      <t>サマザマ</t>
    </rPh>
    <rPh sb="53" eb="55">
      <t>ヨウイン</t>
    </rPh>
    <rPh sb="56" eb="57">
      <t>ウ</t>
    </rPh>
    <rPh sb="60" eb="62">
      <t>デンリョク</t>
    </rPh>
    <rPh sb="62" eb="64">
      <t>カカク</t>
    </rPh>
    <rPh sb="64" eb="65">
      <t>トウ</t>
    </rPh>
    <rPh sb="66" eb="68">
      <t>コウトウ</t>
    </rPh>
    <rPh sb="69" eb="73">
      <t>ジギョウケイヒ</t>
    </rPh>
    <rPh sb="74" eb="76">
      <t>ゾウダイ</t>
    </rPh>
    <rPh sb="83" eb="85">
      <t>サキユ</t>
    </rPh>
    <rPh sb="86" eb="89">
      <t>フトウメイ</t>
    </rPh>
    <rPh sb="90" eb="92">
      <t>ジョウキョウ</t>
    </rPh>
    <rPh sb="101" eb="103">
      <t>レイネン</t>
    </rPh>
    <rPh sb="103" eb="105">
      <t>イジョウ</t>
    </rPh>
    <rPh sb="106" eb="108">
      <t>シセツ</t>
    </rPh>
    <rPh sb="108" eb="110">
      <t>セツビ</t>
    </rPh>
    <rPh sb="111" eb="113">
      <t>テキカク</t>
    </rPh>
    <rPh sb="114" eb="116">
      <t>ゲンジョウ</t>
    </rPh>
    <rPh sb="116" eb="118">
      <t>ハアク</t>
    </rPh>
    <rPh sb="119" eb="120">
      <t>フ</t>
    </rPh>
    <rPh sb="125" eb="127">
      <t>スイドウ</t>
    </rPh>
    <rPh sb="127" eb="129">
      <t>シセツ</t>
    </rPh>
    <rPh sb="133" eb="135">
      <t>ケイカク</t>
    </rPh>
    <rPh sb="136" eb="137">
      <t>モト</t>
    </rPh>
    <rPh sb="139" eb="141">
      <t>コウシン</t>
    </rPh>
    <rPh sb="141" eb="143">
      <t>ジギョウ</t>
    </rPh>
    <rPh sb="153" eb="155">
      <t>ザイゲン</t>
    </rPh>
    <rPh sb="155" eb="157">
      <t>カクホ</t>
    </rPh>
    <rPh sb="157" eb="158">
      <t>オヨ</t>
    </rPh>
    <rPh sb="159" eb="161">
      <t>ヒツヨウ</t>
    </rPh>
    <rPh sb="161" eb="164">
      <t>フカケツ</t>
    </rPh>
    <rPh sb="165" eb="167">
      <t>ジギョウ</t>
    </rPh>
    <rPh sb="168" eb="170">
      <t>シッコウ</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</si>
</sst>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0.09</c:v>
                </c:pt>
                <c:pt idx="3">
                  <c:v>0</c:v>
                </c:pt>
                <c:pt idx="4">
                  <c:v>0</c:v>
                </c:pt>
              </c:numCache>
            </c:numRef>
          </c:val>
          <c:extLst>
            <c:ext xmlns:c16="http://schemas.microsoft.com/office/drawing/2014/chart" uri="{C3380CC4-5D6E-409C-BE32-E72D297353CC}">
              <c16:uniqueId val="{00000000-1BAE-4ED3-816C-FDB6C11586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1BAE-4ED3-816C-FDB6C11586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77.42</c:v>
                </c:pt>
                <c:pt idx="1">
                  <c:v>74.45</c:v>
                </c:pt>
                <c:pt idx="2">
                  <c:v>73.83</c:v>
                </c:pt>
                <c:pt idx="3">
                  <c:v>76.430000000000007</c:v>
                </c:pt>
                <c:pt idx="4">
                  <c:v>76.94</c:v>
                </c:pt>
              </c:numCache>
            </c:numRef>
          </c:val>
          <c:extLst>
            <c:ext xmlns:c16="http://schemas.microsoft.com/office/drawing/2014/chart" uri="{C3380CC4-5D6E-409C-BE32-E72D297353CC}">
              <c16:uniqueId val="{00000000-2A8D-4A81-91FD-0124F4610B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2A8D-4A81-91FD-0124F4610B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B2-4DF3-BBFA-4AA664EA47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B1B2-4DF3-BBFA-4AA664EA47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120.38</c:v>
                </c:pt>
                <c:pt idx="1">
                  <c:v>115.07</c:v>
                </c:pt>
                <c:pt idx="2">
                  <c:v>122.04</c:v>
                </c:pt>
                <c:pt idx="3">
                  <c:v>129.68</c:v>
                </c:pt>
                <c:pt idx="4">
                  <c:v>117.06</c:v>
                </c:pt>
              </c:numCache>
            </c:numRef>
          </c:val>
          <c:extLst>
            <c:ext xmlns:c16="http://schemas.microsoft.com/office/drawing/2014/chart" uri="{C3380CC4-5D6E-409C-BE32-E72D297353CC}">
              <c16:uniqueId val="{00000000-E29B-4930-894E-D8C5069837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E29B-4930-894E-D8C5069837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42.3</c:v>
                </c:pt>
                <c:pt idx="1">
                  <c:v>44.03</c:v>
                </c:pt>
                <c:pt idx="2">
                  <c:v>44.8</c:v>
                </c:pt>
                <c:pt idx="3">
                  <c:v>45.7</c:v>
                </c:pt>
                <c:pt idx="4">
                  <c:v>61.13</c:v>
                </c:pt>
              </c:numCache>
            </c:numRef>
          </c:val>
          <c:extLst>
            <c:ext xmlns:c16="http://schemas.microsoft.com/office/drawing/2014/chart" uri="{C3380CC4-5D6E-409C-BE32-E72D297353CC}">
              <c16:uniqueId val="{00000000-115F-4362-8BF7-0D91246DC5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115F-4362-8BF7-0D91246DC5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6B-4D13-8B89-F38CD39F72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A06B-4D13-8B89-F38CD39F72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4B-4094-8169-1485FC1DE8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9D4B-4094-8169-1485FC1DE8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488.32</c:v>
                </c:pt>
                <c:pt idx="1">
                  <c:v>618.77</c:v>
                </c:pt>
                <c:pt idx="2">
                  <c:v>400.61</c:v>
                </c:pt>
                <c:pt idx="3">
                  <c:v>361.74</c:v>
                </c:pt>
                <c:pt idx="4">
                  <c:v>661.43</c:v>
                </c:pt>
              </c:numCache>
            </c:numRef>
          </c:val>
          <c:extLst>
            <c:ext xmlns:c16="http://schemas.microsoft.com/office/drawing/2014/chart" uri="{C3380CC4-5D6E-409C-BE32-E72D297353CC}">
              <c16:uniqueId val="{00000000-7413-49AD-B7C3-5DBBA29011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7413-49AD-B7C3-5DBBA29011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105.17</c:v>
                </c:pt>
                <c:pt idx="1">
                  <c:v>90.29</c:v>
                </c:pt>
                <c:pt idx="2">
                  <c:v>76.75</c:v>
                </c:pt>
                <c:pt idx="3">
                  <c:v>63.76</c:v>
                </c:pt>
                <c:pt idx="4">
                  <c:v>50.44</c:v>
                </c:pt>
              </c:numCache>
            </c:numRef>
          </c:val>
          <c:extLst>
            <c:ext xmlns:c16="http://schemas.microsoft.com/office/drawing/2014/chart" uri="{C3380CC4-5D6E-409C-BE32-E72D297353CC}">
              <c16:uniqueId val="{00000000-D2F7-4277-8992-190C215063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D2F7-4277-8992-190C215063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127.53</c:v>
                </c:pt>
                <c:pt idx="1">
                  <c:v>120.56</c:v>
                </c:pt>
                <c:pt idx="2">
                  <c:v>126.19</c:v>
                </c:pt>
                <c:pt idx="3">
                  <c:v>136.05000000000001</c:v>
                </c:pt>
                <c:pt idx="4">
                  <c:v>125.64</c:v>
                </c:pt>
              </c:numCache>
            </c:numRef>
          </c:val>
          <c:extLst>
            <c:ext xmlns:c16="http://schemas.microsoft.com/office/drawing/2014/chart" uri="{C3380CC4-5D6E-409C-BE32-E72D297353CC}">
              <c16:uniqueId val="{00000000-6CEE-443A-B70D-6C2CCD237F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6CEE-443A-B70D-6C2CCD237F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99.25</c:v>
                </c:pt>
                <c:pt idx="1">
                  <c:v>109.18</c:v>
                </c:pt>
                <c:pt idx="2">
                  <c:v>105.18</c:v>
                </c:pt>
                <c:pt idx="3">
                  <c:v>94.25</c:v>
                </c:pt>
                <c:pt idx="4">
                  <c:v>101.38</c:v>
                </c:pt>
              </c:numCache>
            </c:numRef>
          </c:val>
          <c:extLst>
            <c:ext xmlns:c16="http://schemas.microsoft.com/office/drawing/2014/chart" uri="{C3380CC4-5D6E-409C-BE32-E72D297353CC}">
              <c16:uniqueId val="{00000000-5C87-4C51-AA0C-BE313EC640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5C87-4C51-AA0C-BE313EC640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K24" sqref="BK2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峡北地域広域水道企業団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95.15</v>
      </c>
      <c r="J10" s="38"/>
      <c r="K10" s="38"/>
      <c r="L10" s="38"/>
      <c r="M10" s="38"/>
      <c r="N10" s="38"/>
      <c r="O10" s="65"/>
      <c r="P10" s="55">
        <f>データ!$P$6</f>
        <v>37.79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56947</v>
      </c>
      <c r="AM10" s="66"/>
      <c r="AN10" s="66"/>
      <c r="AO10" s="66"/>
      <c r="AP10" s="66"/>
      <c r="AQ10" s="66"/>
      <c r="AR10" s="66"/>
      <c r="AS10" s="66"/>
      <c r="AT10" s="37">
        <f>データ!$V$6</f>
        <v>567.9</v>
      </c>
      <c r="AU10" s="38"/>
      <c r="AV10" s="38"/>
      <c r="AW10" s="38"/>
      <c r="AX10" s="38"/>
      <c r="AY10" s="38"/>
      <c r="AZ10" s="38"/>
      <c r="BA10" s="38"/>
      <c r="BB10" s="55">
        <f>データ!$W$6</f>
        <v>100.28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vzd8XokWm1Ay8RzPfsSypWezYIb2sAkCMO0d/bhJ5xsl6WRdnVx9RAM+Fqhdxo4yFlhBMtYuo3lR7TQNwy/WWw==" saltValue="yLiEABN3jbCAxikNofM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199290</v>
      </c>
      <c r="D6" s="20">
        <f t="shared" si="3"/>
        <v>46</v>
      </c>
      <c r="E6" s="20">
        <f t="shared" si="3"/>
        <v>1</v>
      </c>
      <c r="F6" s="20">
        <f t="shared" si="3"/>
        <v>0</v>
      </c>
      <c r="G6" s="20">
        <f t="shared" si="3"/>
        <v>2</v>
      </c>
      <c r="H6" s="20" t="str">
        <f t="shared" si="3"/>
        <v>山梨県　峡北地域広域水道企業団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95.15</v>
      </c>
      <c r="P6" s="21">
        <f t="shared" si="3"/>
        <v>37.79</v>
      </c>
      <c r="Q6" s="21">
        <f t="shared" si="3"/>
        <v>0</v>
      </c>
      <c r="R6" s="21" t="str">
        <f t="shared" si="3"/>
        <v>-</v>
      </c>
      <c r="S6" s="21" t="str">
        <f t="shared" si="3"/>
        <v>-</v>
      </c>
      <c r="T6" s="21" t="str">
        <f t="shared" si="3"/>
        <v>-</v>
      </c>
      <c r="U6" s="21">
        <f t="shared" si="3"/>
        <v>56947</v>
      </c>
      <c r="V6" s="21">
        <f t="shared" si="3"/>
        <v>567.9</v>
      </c>
      <c r="W6" s="21">
        <f t="shared" si="3"/>
        <v>100.28</v>
      </c>
      <c r="X6" s="22">
        <f>IF(X7="",NA(),X7)</f>
        <v>120.38</v>
      </c>
      <c r="Y6" s="22">
        <f t="shared" ref="Y6:AG6" si="4">IF(Y7="",NA(),Y7)</f>
        <v>115.07</v>
      </c>
      <c r="Z6" s="22">
        <f t="shared" si="4"/>
        <v>122.04</v>
      </c>
      <c r="AA6" s="22">
        <f t="shared" si="4"/>
        <v>129.68</v>
      </c>
      <c r="AB6" s="22">
        <f t="shared" si="4"/>
        <v>117.06</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488.32</v>
      </c>
      <c r="AU6" s="22">
        <f t="shared" ref="AU6:BC6" si="6">IF(AU7="",NA(),AU7)</f>
        <v>618.77</v>
      </c>
      <c r="AV6" s="22">
        <f t="shared" si="6"/>
        <v>400.61</v>
      </c>
      <c r="AW6" s="22">
        <f t="shared" si="6"/>
        <v>361.74</v>
      </c>
      <c r="AX6" s="22">
        <f t="shared" si="6"/>
        <v>661.43</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105.17</v>
      </c>
      <c r="BF6" s="22">
        <f t="shared" ref="BF6:BN6" si="7">IF(BF7="",NA(),BF7)</f>
        <v>90.29</v>
      </c>
      <c r="BG6" s="22">
        <f t="shared" si="7"/>
        <v>76.75</v>
      </c>
      <c r="BH6" s="22">
        <f t="shared" si="7"/>
        <v>63.76</v>
      </c>
      <c r="BI6" s="22">
        <f t="shared" si="7"/>
        <v>50.44</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127.53</v>
      </c>
      <c r="BQ6" s="22">
        <f t="shared" ref="BQ6:BY6" si="8">IF(BQ7="",NA(),BQ7)</f>
        <v>120.56</v>
      </c>
      <c r="BR6" s="22">
        <f t="shared" si="8"/>
        <v>126.19</v>
      </c>
      <c r="BS6" s="22">
        <f t="shared" si="8"/>
        <v>136.05000000000001</v>
      </c>
      <c r="BT6" s="22">
        <f t="shared" si="8"/>
        <v>125.64</v>
      </c>
      <c r="BU6" s="22">
        <f t="shared" si="8"/>
        <v>114.14</v>
      </c>
      <c r="BV6" s="22">
        <f t="shared" si="8"/>
        <v>112.83</v>
      </c>
      <c r="BW6" s="22">
        <f t="shared" si="8"/>
        <v>112.84</v>
      </c>
      <c r="BX6" s="22">
        <f t="shared" si="8"/>
        <v>110.77</v>
      </c>
      <c r="BY6" s="22">
        <f t="shared" si="8"/>
        <v>112.35</v>
      </c>
      <c r="BZ6" s="21" t="str">
        <f>IF(BZ7="","",IF(BZ7="-","【-】","【"&amp;SUBSTITUTE(TEXT(BZ7,"#,##0.00"),"-","△")&amp;"】"))</f>
        <v>【112.35】</v>
      </c>
      <c r="CA6" s="22">
        <f>IF(CA7="",NA(),CA7)</f>
        <v>99.25</v>
      </c>
      <c r="CB6" s="22">
        <f t="shared" ref="CB6:CJ6" si="9">IF(CB7="",NA(),CB7)</f>
        <v>109.18</v>
      </c>
      <c r="CC6" s="22">
        <f t="shared" si="9"/>
        <v>105.18</v>
      </c>
      <c r="CD6" s="22">
        <f t="shared" si="9"/>
        <v>94.25</v>
      </c>
      <c r="CE6" s="22">
        <f t="shared" si="9"/>
        <v>101.38</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77.42</v>
      </c>
      <c r="CM6" s="22">
        <f t="shared" ref="CM6:CU6" si="10">IF(CM7="",NA(),CM7)</f>
        <v>74.45</v>
      </c>
      <c r="CN6" s="22">
        <f t="shared" si="10"/>
        <v>73.83</v>
      </c>
      <c r="CO6" s="22">
        <f t="shared" si="10"/>
        <v>76.430000000000007</v>
      </c>
      <c r="CP6" s="22">
        <f t="shared" si="10"/>
        <v>76.94</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42.3</v>
      </c>
      <c r="DI6" s="22">
        <f t="shared" ref="DI6:DQ6" si="12">IF(DI7="",NA(),DI7)</f>
        <v>44.03</v>
      </c>
      <c r="DJ6" s="22">
        <f t="shared" si="12"/>
        <v>44.8</v>
      </c>
      <c r="DK6" s="22">
        <f t="shared" si="12"/>
        <v>45.7</v>
      </c>
      <c r="DL6" s="22">
        <f t="shared" si="12"/>
        <v>61.13</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2">
        <f t="shared" si="14"/>
        <v>0.09</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199290</v>
      </c>
      <c r="D7" s="24">
        <v>46</v>
      </c>
      <c r="E7" s="24">
        <v>1</v>
      </c>
      <c r="F7" s="24">
        <v>0</v>
      </c>
      <c r="G7" s="24">
        <v>2</v>
      </c>
      <c r="H7" s="24" t="s">
        <v>93</v>
      </c>
      <c r="I7" s="24" t="s">
        <v>94</v>
      </c>
      <c r="J7" s="24" t="s">
        <v>95</v>
      </c>
      <c r="K7" s="24" t="s">
        <v>96</v>
      </c>
      <c r="L7" s="24" t="s">
        <v>97</v>
      </c>
      <c r="M7" s="24" t="s">
        <v>98</v>
      </c>
      <c r="N7" s="25" t="s">
        <v>99</v>
      </c>
      <c r="O7" s="25">
        <v>95.15</v>
      </c>
      <c r="P7" s="25">
        <v>37.79</v>
      </c>
      <c r="Q7" s="25">
        <v>0</v>
      </c>
      <c r="R7" s="25" t="s">
        <v>99</v>
      </c>
      <c r="S7" s="25" t="s">
        <v>99</v>
      </c>
      <c r="T7" s="25" t="s">
        <v>99</v>
      </c>
      <c r="U7" s="25">
        <v>56947</v>
      </c>
      <c r="V7" s="25">
        <v>567.9</v>
      </c>
      <c r="W7" s="25">
        <v>100.28</v>
      </c>
      <c r="X7" s="25">
        <v>120.38</v>
      </c>
      <c r="Y7" s="25">
        <v>115.07</v>
      </c>
      <c r="Z7" s="25">
        <v>122.04</v>
      </c>
      <c r="AA7" s="25">
        <v>129.68</v>
      </c>
      <c r="AB7" s="25">
        <v>117.06</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488.32</v>
      </c>
      <c r="AU7" s="25">
        <v>618.77</v>
      </c>
      <c r="AV7" s="25">
        <v>400.61</v>
      </c>
      <c r="AW7" s="25">
        <v>361.74</v>
      </c>
      <c r="AX7" s="25">
        <v>661.43</v>
      </c>
      <c r="AY7" s="25">
        <v>243.44</v>
      </c>
      <c r="AZ7" s="25">
        <v>258.49</v>
      </c>
      <c r="BA7" s="25">
        <v>271.10000000000002</v>
      </c>
      <c r="BB7" s="25">
        <v>284.45</v>
      </c>
      <c r="BC7" s="25">
        <v>309.23</v>
      </c>
      <c r="BD7" s="25">
        <v>309.23</v>
      </c>
      <c r="BE7" s="25">
        <v>105.17</v>
      </c>
      <c r="BF7" s="25">
        <v>90.29</v>
      </c>
      <c r="BG7" s="25">
        <v>76.75</v>
      </c>
      <c r="BH7" s="25">
        <v>63.76</v>
      </c>
      <c r="BI7" s="25">
        <v>50.44</v>
      </c>
      <c r="BJ7" s="25">
        <v>303.26</v>
      </c>
      <c r="BK7" s="25">
        <v>290.31</v>
      </c>
      <c r="BL7" s="25">
        <v>272.95999999999998</v>
      </c>
      <c r="BM7" s="25">
        <v>260.95999999999998</v>
      </c>
      <c r="BN7" s="25">
        <v>240.07</v>
      </c>
      <c r="BO7" s="25">
        <v>240.07</v>
      </c>
      <c r="BP7" s="25">
        <v>127.53</v>
      </c>
      <c r="BQ7" s="25">
        <v>120.56</v>
      </c>
      <c r="BR7" s="25">
        <v>126.19</v>
      </c>
      <c r="BS7" s="25">
        <v>136.05000000000001</v>
      </c>
      <c r="BT7" s="25">
        <v>125.64</v>
      </c>
      <c r="BU7" s="25">
        <v>114.14</v>
      </c>
      <c r="BV7" s="25">
        <v>112.83</v>
      </c>
      <c r="BW7" s="25">
        <v>112.84</v>
      </c>
      <c r="BX7" s="25">
        <v>110.77</v>
      </c>
      <c r="BY7" s="25">
        <v>112.35</v>
      </c>
      <c r="BZ7" s="25">
        <v>112.35</v>
      </c>
      <c r="CA7" s="25">
        <v>99.25</v>
      </c>
      <c r="CB7" s="25">
        <v>109.18</v>
      </c>
      <c r="CC7" s="25">
        <v>105.18</v>
      </c>
      <c r="CD7" s="25">
        <v>94.25</v>
      </c>
      <c r="CE7" s="25">
        <v>101.38</v>
      </c>
      <c r="CF7" s="25">
        <v>73.03</v>
      </c>
      <c r="CG7" s="25">
        <v>73.86</v>
      </c>
      <c r="CH7" s="25">
        <v>73.849999999999994</v>
      </c>
      <c r="CI7" s="25">
        <v>73.180000000000007</v>
      </c>
      <c r="CJ7" s="25">
        <v>73.05</v>
      </c>
      <c r="CK7" s="25">
        <v>73.05</v>
      </c>
      <c r="CL7" s="25">
        <v>77.42</v>
      </c>
      <c r="CM7" s="25">
        <v>74.45</v>
      </c>
      <c r="CN7" s="25">
        <v>73.83</v>
      </c>
      <c r="CO7" s="25">
        <v>76.430000000000007</v>
      </c>
      <c r="CP7" s="25">
        <v>76.94</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42.3</v>
      </c>
      <c r="DI7" s="25">
        <v>44.03</v>
      </c>
      <c r="DJ7" s="25">
        <v>44.8</v>
      </c>
      <c r="DK7" s="25">
        <v>45.7</v>
      </c>
      <c r="DL7" s="25">
        <v>61.13</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0.09</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2023-01-11T07:55:56Z</cp:lastPrinted>
  <dcterms:created xsi:type="dcterms:W3CDTF">2022-12-01T00:58:15Z</dcterms:created>
  <dcterms:modified xsi:type="dcterms:W3CDTF">2023-01-31T07:34:25Z</dcterms:modified>
  <cp:category/>
</cp:coreProperties>
</file>