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W9SwXTQeMbyXnlrlikS1boeyhsShE9kuxUz3uy6IO1W8FP62jbB9MbuWHc2nqSG6CplOy+yPLXNnVQwNq4v5g==" workbookSaltValue="rExZeTotUY5LuusDw6aJa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B6" i="4"/>
  <c r="MH78" i="4" l="1"/>
  <c r="IZ54" i="4"/>
  <c r="IZ32" i="4"/>
  <c r="FL32" i="4"/>
  <c r="BX54" i="4"/>
  <c r="BX32" i="4"/>
  <c r="FL54" i="4"/>
  <c r="CS78" i="4"/>
  <c r="MN54" i="4"/>
  <c r="MN32" i="4"/>
  <c r="HM78" i="4"/>
  <c r="C11" i="5"/>
  <c r="D11" i="5"/>
  <c r="E11" i="5"/>
  <c r="B11" i="5"/>
  <c r="JJ78" i="4" l="1"/>
  <c r="GR54" i="4"/>
  <c r="EO78" i="4"/>
  <c r="DD54" i="4"/>
  <c r="U78" i="4"/>
  <c r="P54" i="4"/>
  <c r="KF54" i="4"/>
  <c r="KF32" i="4"/>
  <c r="GR32" i="4"/>
  <c r="DD32" i="4"/>
  <c r="P32" i="4"/>
  <c r="FH78" i="4"/>
  <c r="DS54" i="4"/>
  <c r="DS32" i="4"/>
  <c r="AE54" i="4"/>
  <c r="AE32" i="4"/>
  <c r="KU54" i="4"/>
  <c r="KU32" i="4"/>
  <c r="KC78" i="4"/>
  <c r="HG54" i="4"/>
  <c r="HG32" i="4"/>
  <c r="AN78" i="4"/>
  <c r="LY54" i="4"/>
  <c r="IK54" i="4"/>
  <c r="EW32" i="4"/>
  <c r="LO78" i="4"/>
  <c r="GT78" i="4"/>
  <c r="BZ78" i="4"/>
  <c r="BI54" i="4"/>
  <c r="BI32" i="4"/>
  <c r="LY32" i="4"/>
  <c r="IK32" i="4"/>
  <c r="EW54" i="4"/>
  <c r="BG78" i="4"/>
  <c r="AT54" i="4"/>
  <c r="LJ54" i="4"/>
  <c r="KV78" i="4"/>
  <c r="HV54" i="4"/>
  <c r="HV32" i="4"/>
  <c r="GA78" i="4"/>
  <c r="EH54" i="4"/>
  <c r="EH32" i="4"/>
  <c r="AT32" i="4"/>
  <c r="LJ32" i="4"/>
</calcChain>
</file>

<file path=xl/sharedStrings.xml><?xml version="1.0" encoding="utf-8"?>
<sst xmlns="http://schemas.openxmlformats.org/spreadsheetml/2006/main" count="369" uniqueCount="178">
  <si>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</si>
  <si>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</si>
  <si>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</si>
  <si>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</si>
  <si>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</si>
  <si>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</si>
  <si>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</si>
  <si>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</si>
  <si>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</si>
  <si>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</si>
  <si>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</si>
  <si>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</si>
  <si>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</si>
  <si>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</si>
  <si>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</si>
  <si>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</si>
  <si>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</si>
  <si>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</si>
  <si>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</si>
  <si>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</si>
  <si>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</si>
  <si>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</si>
  <si>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</si>
  <si>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</si>
  <si>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</si>
  <si>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</si>
  <si>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</si>
  <si>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</si>
  <si>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</si>
  <si>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</si>
  <si>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</si>
  <si>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</si>
  <si>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</si>
  <si>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</si>
  <si>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</si>
  <si>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</si>
  <si>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</si>
  <si>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</si>
  <si>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</si>
  <si>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</si>
  <si>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</si>
  <si>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</si>
  <si>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</si>
  <si>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</si>
  <si>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</si>
  <si>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</si>
  <si>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</si>
  <si>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</si>
  <si>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</si>
  <si>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</si>
  <si>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</si>
  <si>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</si>
  <si>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</si>
  <si>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</si>
  <si>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</si>
  <si>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</si>
  <si>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</si>
  <si>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</si>
  <si>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</si>
  <si>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</si>
  <si>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</si>
  <si>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</si>
  <si>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</si>
  <si>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</si>
  <si>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</si>
  <si>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</si>
  <si>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</si>
  <si>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</si>
  <si>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</si>
  <si>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</si>
  <si>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</si>
  <si>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</si>
  <si>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</si>
  <si>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</si>
  <si>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</si>
  <si>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</si>
  <si>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</si>
  <si>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</si>
  <si>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</si>
  <si>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</si>
  <si>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</si>
  <si>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</si>
  <si>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</si>
  <si>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</si>
  <si>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</si>
  <si>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</si>
  <si>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</si>
  <si>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</si>
  <si>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</si>
  <si>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</si>
  <si>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</si>
  <si>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</si>
  <si>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</si>
  <si>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</si>
  <si>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</si>
  <si>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</si>
  <si>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</si>
  <si>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</si>
  <si>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</si>
  <si>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</si>
  <si>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</si>
  <si>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</si>
  <si>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</si>
  <si>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</si>
  <si>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</si>
  <si>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</si>
  <si>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</si>
  <si>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</si>
  <si>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</si>
  <si>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</si>
  <si>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</si>
  <si>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</si>
  <si>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</si>
  <si>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</si>
  <si>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</si>
  <si>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</si>
  <si>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</si>
  <si>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</si>
  <si>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</si>
  <si>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</si>
  <si>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</si>
  <si>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</si>
  <si>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</si>
  <si>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</si>
  <si>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</si>
  <si>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</si>
  <si>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</si>
  <si>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</si>
  <si>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</si>
  <si>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</si>
  <si>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</si>
  <si>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</si>
  <si>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</si>
  <si>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</si>
  <si>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</si>
  <si>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</si>
  <si>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</si>
  <si>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</si>
  <si>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</si>
  <si>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</si>
  <si>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</si>
  <si>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</si>
  <si>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</si>
  <si>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</si>
  <si>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</si>
  <si>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</si>
  <si>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</si>
  <si>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</si>
  <si>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</si>
  <si>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</si>
  <si>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</si>
  <si>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</si>
  <si>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</si>
  <si>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</si>
  <si>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</si>
  <si>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</si>
  <si>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</si>
  <si>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</si>
  <si>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地方独立行政法人大月市立中央病院</t>
  </si>
  <si>
    <t>地方独立行政法人</t>
  </si>
  <si>
    <t>病院事業</t>
  </si>
  <si>
    <t>一般病院</t>
  </si>
  <si>
    <t>100床以上～200床未満</t>
  </si>
  <si>
    <t>非設置</t>
  </si>
  <si>
    <t>直営</t>
  </si>
  <si>
    <t>ド 透 訓</t>
  </si>
  <si>
    <t>救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</si>
  <si>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</si>
  <si>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</si>
  <si>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</si>
  <si>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</si>
  <si>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</si>
  <si>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</si>
  <si>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</si>
  <si>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山梨県の富士・東部医療圏において二次救急医療機関として、一般の医療施設では困難な救急・急性期医療を提供していくことに加え、医療資源が不足する地域への診療の提供を効果的に行うことで、市民の健康を守りながら地域医療の向上に努め、公立病院としての役割を担っている。
将来にわたり地域医療の確保・継続が可能な体制を構築することを基本として、山梨県が示す地域医療構想や地域医療構想調整会議での合意事項との整合性を図ると共に、医師や看護師等の確保を一層進めながら、市民に質の高い適切な医療を安定的に提供していくために取り組んでいる。</t>
    <phoneticPr fontId="5"/>
  </si>
  <si>
    <t>●器械備品減価償却率
前年度より4.0ﾎﾟｲﾝﾄ改善した。今後は、更新計画を立て、更新投資時には既存設備の性能を将来需要の予測を踏まえて、過大な投資とならないよう機種選定をすすめていく。</t>
    <rPh sb="11" eb="14">
      <t>ゼンネンド</t>
    </rPh>
    <rPh sb="24" eb="26">
      <t>カイゼン</t>
    </rPh>
    <rPh sb="29" eb="31">
      <t>コンゴ</t>
    </rPh>
    <phoneticPr fontId="5"/>
  </si>
  <si>
    <t>今年度は、コロナ患者の受け入れ数の増加や整形外科患者の増加、健診センターの受診者数の増加などが医業収益を押し上げた。医業費用では外部委託契約の見直しや医療材料の調達コストの見直し、在庫管理の適正化や後発薬品の採用等に継続して取り組んだ結果、増収増益となった。しかしながら、市からの運営費負担金やコロナウイルス感染症の蔓延という偶発的な要因によることを踏まえ、今後も経営改善に取り組んでいく。</t>
    <rPh sb="0" eb="3">
      <t>コンネンド</t>
    </rPh>
    <rPh sb="8" eb="10">
      <t>カンジャ</t>
    </rPh>
    <rPh sb="11" eb="12">
      <t>ウ</t>
    </rPh>
    <rPh sb="13" eb="14">
      <t>イ</t>
    </rPh>
    <rPh sb="15" eb="16">
      <t>スウ</t>
    </rPh>
    <rPh sb="17" eb="19">
      <t>ゾウカ</t>
    </rPh>
    <rPh sb="20" eb="22">
      <t>セイケイ</t>
    </rPh>
    <rPh sb="22" eb="24">
      <t>ゲカ</t>
    </rPh>
    <rPh sb="24" eb="26">
      <t>カンジャ</t>
    </rPh>
    <rPh sb="27" eb="29">
      <t>ゾウカ</t>
    </rPh>
    <rPh sb="30" eb="32">
      <t>ケンシン</t>
    </rPh>
    <rPh sb="37" eb="39">
      <t>ジュシン</t>
    </rPh>
    <rPh sb="39" eb="40">
      <t>シャ</t>
    </rPh>
    <rPh sb="40" eb="41">
      <t>スウ</t>
    </rPh>
    <rPh sb="42" eb="44">
      <t>ゾウカ</t>
    </rPh>
    <rPh sb="47" eb="49">
      <t>イギョウ</t>
    </rPh>
    <rPh sb="49" eb="51">
      <t>シュウエキ</t>
    </rPh>
    <rPh sb="52" eb="53">
      <t>オ</t>
    </rPh>
    <rPh sb="54" eb="55">
      <t>ア</t>
    </rPh>
    <rPh sb="58" eb="60">
      <t>イギョウ</t>
    </rPh>
    <rPh sb="60" eb="62">
      <t>ヒヨウ</t>
    </rPh>
    <rPh sb="64" eb="66">
      <t>ガイブ</t>
    </rPh>
    <rPh sb="66" eb="68">
      <t>イタク</t>
    </rPh>
    <rPh sb="68" eb="70">
      <t>ケイヤク</t>
    </rPh>
    <rPh sb="71" eb="73">
      <t>ミナオ</t>
    </rPh>
    <rPh sb="75" eb="77">
      <t>イリョウ</t>
    </rPh>
    <rPh sb="77" eb="79">
      <t>ザイリョウ</t>
    </rPh>
    <rPh sb="80" eb="82">
      <t>チョウタツ</t>
    </rPh>
    <rPh sb="86" eb="88">
      <t>ミナオ</t>
    </rPh>
    <rPh sb="90" eb="92">
      <t>ザイコ</t>
    </rPh>
    <rPh sb="92" eb="94">
      <t>カンリ</t>
    </rPh>
    <rPh sb="95" eb="98">
      <t>テキセイカ</t>
    </rPh>
    <rPh sb="99" eb="101">
      <t>コウハツ</t>
    </rPh>
    <rPh sb="101" eb="103">
      <t>ヤクヒン</t>
    </rPh>
    <rPh sb="104" eb="106">
      <t>サイヨウ</t>
    </rPh>
    <rPh sb="106" eb="107">
      <t>トウ</t>
    </rPh>
    <rPh sb="108" eb="110">
      <t>ケイゾク</t>
    </rPh>
    <rPh sb="112" eb="113">
      <t>ト</t>
    </rPh>
    <rPh sb="114" eb="115">
      <t>ク</t>
    </rPh>
    <rPh sb="117" eb="119">
      <t>ケッカ</t>
    </rPh>
    <rPh sb="120" eb="122">
      <t>ゾウシュウ</t>
    </rPh>
    <rPh sb="122" eb="124">
      <t>ゾウエキ</t>
    </rPh>
    <rPh sb="136" eb="137">
      <t>シ</t>
    </rPh>
    <rPh sb="140" eb="143">
      <t>ウンエイヒ</t>
    </rPh>
    <rPh sb="143" eb="146">
      <t>フタンキン</t>
    </rPh>
    <rPh sb="154" eb="157">
      <t>カンセンショウ</t>
    </rPh>
    <rPh sb="158" eb="160">
      <t>マンエン</t>
    </rPh>
    <rPh sb="163" eb="165">
      <t>グウハツ</t>
    </rPh>
    <rPh sb="165" eb="166">
      <t>テキ</t>
    </rPh>
    <rPh sb="167" eb="169">
      <t>ヨウイン</t>
    </rPh>
    <rPh sb="175" eb="176">
      <t>フ</t>
    </rPh>
    <rPh sb="179" eb="181">
      <t>コンゴ</t>
    </rPh>
    <rPh sb="182" eb="184">
      <t>ケイエイ</t>
    </rPh>
    <rPh sb="184" eb="186">
      <t>カイゼン</t>
    </rPh>
    <rPh sb="187" eb="188">
      <t>ト</t>
    </rPh>
    <rPh sb="189" eb="190">
      <t>ク</t>
    </rPh>
    <phoneticPr fontId="5"/>
  </si>
  <si>
    <t xml:space="preserve">●経常収支比率・医業収支比率・病床利用率
経常収支比率、医業収支比率の改善はコロナ関連の収入の増加による要因が大きい。休床の影響により病床利用率は類似病院平均を下回っている。今後も健全な運営に努めていきたい。
●材料費対医業収益比率
材料費対医業収益比率について昨年度より0.9ﾎﾟｲﾝﾄ低下し改善が見られた。医薬品の薬価や、医療材料の償還価格の適正な算定に努め、調達に係る費用削減のための取組を継続していく。
●職員給与費対医業収益比率
前年度より1.1ﾎﾟｲﾝﾄ改善した。今後は、医師・看護師等を確保し収益の改善につなげていきたい。
</t>
    <rPh sb="35" eb="37">
      <t>カイゼン</t>
    </rPh>
    <rPh sb="41" eb="43">
      <t>カンレン</t>
    </rPh>
    <rPh sb="44" eb="46">
      <t>シュウニュウ</t>
    </rPh>
    <rPh sb="47" eb="49">
      <t>ゾウカ</t>
    </rPh>
    <rPh sb="52" eb="54">
      <t>ヨウイン</t>
    </rPh>
    <rPh sb="55" eb="56">
      <t>オオ</t>
    </rPh>
    <rPh sb="59" eb="60">
      <t>キュウ</t>
    </rPh>
    <rPh sb="60" eb="61">
      <t>ユカ</t>
    </rPh>
    <rPh sb="62" eb="64">
      <t>エイキョウ</t>
    </rPh>
    <rPh sb="67" eb="69">
      <t>ビョウショウ</t>
    </rPh>
    <rPh sb="73" eb="75">
      <t>ルイジ</t>
    </rPh>
    <rPh sb="75" eb="77">
      <t>ビョウイン</t>
    </rPh>
    <rPh sb="77" eb="79">
      <t>ヘイキン</t>
    </rPh>
    <rPh sb="80" eb="82">
      <t>シタマワ</t>
    </rPh>
    <rPh sb="233" eb="235">
      <t>カイゼン</t>
    </rPh>
    <rPh sb="238" eb="240">
      <t>コンゴ</t>
    </rPh>
    <rPh sb="242" eb="244">
      <t>イシ</t>
    </rPh>
    <rPh sb="245" eb="248">
      <t>カンゴシ</t>
    </rPh>
    <rPh sb="248" eb="249">
      <t>トウ</t>
    </rPh>
    <rPh sb="250" eb="252">
      <t>カクホ</t>
    </rPh>
    <rPh sb="253" eb="255">
      <t>シュウエキ</t>
    </rPh>
    <rPh sb="256" eb="258">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</si>
</sst>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37.1</c:v>
                </c:pt>
                <c:pt idx="3">
                  <c:v>34.299999999999997</c:v>
                </c:pt>
                <c:pt idx="4">
                  <c:v>36.299999999999997</c:v>
                </c:pt>
              </c:numCache>
            </c:numRef>
          </c:val>
          <c:extLst xmlns:c16r2="http://schemas.microsoft.com/office/drawing/2015/06/chart">
            <c:ext xmlns:c16="http://schemas.microsoft.com/office/drawing/2014/chart" uri="{C3380CC4-5D6E-409C-BE32-E72D297353CC}">
              <c16:uniqueId val="{00000000-7C63-4B77-83EE-4B8149E9D7B4}"/>
            </c:ext>
          </c:extLst>
        </c:ser>
        <c:dLbls>
          <c:showLegendKey val="0"/>
          <c:showVal val="0"/>
          <c:showCatName val="0"/>
          <c:showSerName val="0"/>
          <c:showPercent val="0"/>
          <c:showBubbleSize val="0"/>
        </c:dLbls>
        <c:gapWidth val="150"/>
        <c:axId val="106048128"/>
        <c:axId val="1060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70.400000000000006</c:v>
                </c:pt>
                <c:pt idx="3">
                  <c:v>65.8</c:v>
                </c:pt>
                <c:pt idx="4">
                  <c:v>65</c:v>
                </c:pt>
              </c:numCache>
            </c:numRef>
          </c:val>
          <c:smooth val="0"/>
          <c:extLst xmlns:c16r2="http://schemas.microsoft.com/office/drawing/2015/06/chart">
            <c:ext xmlns:c16="http://schemas.microsoft.com/office/drawing/2014/chart" uri="{C3380CC4-5D6E-409C-BE32-E72D297353CC}">
              <c16:uniqueId val="{00000001-7C63-4B77-83EE-4B8149E9D7B4}"/>
            </c:ext>
          </c:extLst>
        </c:ser>
        <c:dLbls>
          <c:showLegendKey val="0"/>
          <c:showVal val="0"/>
          <c:showCatName val="0"/>
          <c:showSerName val="0"/>
          <c:showPercent val="0"/>
          <c:showBubbleSize val="0"/>
        </c:dLbls>
        <c:marker val="1"/>
        <c:smooth val="0"/>
        <c:axId val="106048128"/>
        <c:axId val="106099456"/>
      </c:lineChart>
      <c:catAx>
        <c:axId val="106048128"/>
        <c:scaling>
          <c:orientation val="minMax"/>
        </c:scaling>
        <c:delete val="1"/>
        <c:axPos val="b"/>
        <c:numFmt formatCode="General" sourceLinked="1"/>
        <c:majorTickMark val="none"/>
        <c:minorTickMark val="none"/>
        <c:tickLblPos val="none"/>
        <c:crossAx val="106099456"/>
        <c:crosses val="autoZero"/>
        <c:auto val="1"/>
        <c:lblAlgn val="ctr"/>
        <c:lblOffset val="100"/>
        <c:noMultiLvlLbl val="1"/>
      </c:catAx>
      <c:valAx>
        <c:axId val="10609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04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12352</c:v>
                </c:pt>
                <c:pt idx="3">
                  <c:v>13936</c:v>
                </c:pt>
                <c:pt idx="4">
                  <c:v>13609</c:v>
                </c:pt>
              </c:numCache>
            </c:numRef>
          </c:val>
          <c:extLst xmlns:c16r2="http://schemas.microsoft.com/office/drawing/2015/06/chart">
            <c:ext xmlns:c16="http://schemas.microsoft.com/office/drawing/2014/chart" uri="{C3380CC4-5D6E-409C-BE32-E72D297353CC}">
              <c16:uniqueId val="{00000000-5228-45A3-AF3A-F246CA580E65}"/>
            </c:ext>
          </c:extLst>
        </c:ser>
        <c:dLbls>
          <c:showLegendKey val="0"/>
          <c:showVal val="0"/>
          <c:showCatName val="0"/>
          <c:showSerName val="0"/>
          <c:showPercent val="0"/>
          <c:showBubbleSize val="0"/>
        </c:dLbls>
        <c:gapWidth val="150"/>
        <c:axId val="109563264"/>
        <c:axId val="1095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10602</c:v>
                </c:pt>
                <c:pt idx="3">
                  <c:v>11234</c:v>
                </c:pt>
                <c:pt idx="4">
                  <c:v>11512</c:v>
                </c:pt>
              </c:numCache>
            </c:numRef>
          </c:val>
          <c:smooth val="0"/>
          <c:extLst xmlns:c16r2="http://schemas.microsoft.com/office/drawing/2015/06/chart">
            <c:ext xmlns:c16="http://schemas.microsoft.com/office/drawing/2014/chart" uri="{C3380CC4-5D6E-409C-BE32-E72D297353CC}">
              <c16:uniqueId val="{00000001-5228-45A3-AF3A-F246CA580E65}"/>
            </c:ext>
          </c:extLst>
        </c:ser>
        <c:dLbls>
          <c:showLegendKey val="0"/>
          <c:showVal val="0"/>
          <c:showCatName val="0"/>
          <c:showSerName val="0"/>
          <c:showPercent val="0"/>
          <c:showBubbleSize val="0"/>
        </c:dLbls>
        <c:marker val="1"/>
        <c:smooth val="0"/>
        <c:axId val="109563264"/>
        <c:axId val="109569536"/>
      </c:lineChart>
      <c:catAx>
        <c:axId val="109563264"/>
        <c:scaling>
          <c:orientation val="minMax"/>
        </c:scaling>
        <c:delete val="1"/>
        <c:axPos val="b"/>
        <c:numFmt formatCode="General" sourceLinked="1"/>
        <c:majorTickMark val="none"/>
        <c:minorTickMark val="none"/>
        <c:tickLblPos val="none"/>
        <c:crossAx val="109569536"/>
        <c:crosses val="autoZero"/>
        <c:auto val="1"/>
        <c:lblAlgn val="ctr"/>
        <c:lblOffset val="100"/>
        <c:noMultiLvlLbl val="1"/>
      </c:catAx>
      <c:valAx>
        <c:axId val="109569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56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32612</c:v>
                </c:pt>
                <c:pt idx="3">
                  <c:v>33596</c:v>
                </c:pt>
                <c:pt idx="4">
                  <c:v>37300</c:v>
                </c:pt>
              </c:numCache>
            </c:numRef>
          </c:val>
          <c:extLst xmlns:c16r2="http://schemas.microsoft.com/office/drawing/2015/06/chart">
            <c:ext xmlns:c16="http://schemas.microsoft.com/office/drawing/2014/chart" uri="{C3380CC4-5D6E-409C-BE32-E72D297353CC}">
              <c16:uniqueId val="{00000000-CC79-4C48-9F76-629F5DC45192}"/>
            </c:ext>
          </c:extLst>
        </c:ser>
        <c:dLbls>
          <c:showLegendKey val="0"/>
          <c:showVal val="0"/>
          <c:showCatName val="0"/>
          <c:showSerName val="0"/>
          <c:showPercent val="0"/>
          <c:showBubbleSize val="0"/>
        </c:dLbls>
        <c:gapWidth val="150"/>
        <c:axId val="109595648"/>
        <c:axId val="1096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35788</c:v>
                </c:pt>
                <c:pt idx="3">
                  <c:v>37855</c:v>
                </c:pt>
                <c:pt idx="4">
                  <c:v>39289</c:v>
                </c:pt>
              </c:numCache>
            </c:numRef>
          </c:val>
          <c:smooth val="0"/>
          <c:extLst xmlns:c16r2="http://schemas.microsoft.com/office/drawing/2015/06/chart">
            <c:ext xmlns:c16="http://schemas.microsoft.com/office/drawing/2014/chart" uri="{C3380CC4-5D6E-409C-BE32-E72D297353CC}">
              <c16:uniqueId val="{00000001-CC79-4C48-9F76-629F5DC45192}"/>
            </c:ext>
          </c:extLst>
        </c:ser>
        <c:dLbls>
          <c:showLegendKey val="0"/>
          <c:showVal val="0"/>
          <c:showCatName val="0"/>
          <c:showSerName val="0"/>
          <c:showPercent val="0"/>
          <c:showBubbleSize val="0"/>
        </c:dLbls>
        <c:marker val="1"/>
        <c:smooth val="0"/>
        <c:axId val="109595648"/>
        <c:axId val="109601920"/>
      </c:lineChart>
      <c:catAx>
        <c:axId val="109595648"/>
        <c:scaling>
          <c:orientation val="minMax"/>
        </c:scaling>
        <c:delete val="1"/>
        <c:axPos val="b"/>
        <c:numFmt formatCode="General" sourceLinked="1"/>
        <c:majorTickMark val="none"/>
        <c:minorTickMark val="none"/>
        <c:tickLblPos val="none"/>
        <c:crossAx val="109601920"/>
        <c:crosses val="autoZero"/>
        <c:auto val="1"/>
        <c:lblAlgn val="ctr"/>
        <c:lblOffset val="100"/>
        <c:noMultiLvlLbl val="1"/>
      </c:catAx>
      <c:valAx>
        <c:axId val="109601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59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5F3C-4745-9BCB-11BB1B3B4C85}"/>
            </c:ext>
          </c:extLst>
        </c:ser>
        <c:dLbls>
          <c:showLegendKey val="0"/>
          <c:showVal val="0"/>
          <c:showCatName val="0"/>
          <c:showSerName val="0"/>
          <c:showPercent val="0"/>
          <c:showBubbleSize val="0"/>
        </c:dLbls>
        <c:gapWidth val="150"/>
        <c:axId val="109046400"/>
        <c:axId val="1090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120.5</c:v>
                </c:pt>
                <c:pt idx="3">
                  <c:v>124.2</c:v>
                </c:pt>
                <c:pt idx="4">
                  <c:v>121.6</c:v>
                </c:pt>
              </c:numCache>
            </c:numRef>
          </c:val>
          <c:smooth val="0"/>
          <c:extLst xmlns:c16r2="http://schemas.microsoft.com/office/drawing/2015/06/chart">
            <c:ext xmlns:c16="http://schemas.microsoft.com/office/drawing/2014/chart" uri="{C3380CC4-5D6E-409C-BE32-E72D297353CC}">
              <c16:uniqueId val="{00000001-5F3C-4745-9BCB-11BB1B3B4C85}"/>
            </c:ext>
          </c:extLst>
        </c:ser>
        <c:dLbls>
          <c:showLegendKey val="0"/>
          <c:showVal val="0"/>
          <c:showCatName val="0"/>
          <c:showSerName val="0"/>
          <c:showPercent val="0"/>
          <c:showBubbleSize val="0"/>
        </c:dLbls>
        <c:marker val="1"/>
        <c:smooth val="0"/>
        <c:axId val="109046400"/>
        <c:axId val="109052672"/>
      </c:lineChart>
      <c:catAx>
        <c:axId val="109046400"/>
        <c:scaling>
          <c:orientation val="minMax"/>
        </c:scaling>
        <c:delete val="1"/>
        <c:axPos val="b"/>
        <c:numFmt formatCode="General" sourceLinked="1"/>
        <c:majorTickMark val="none"/>
        <c:minorTickMark val="none"/>
        <c:tickLblPos val="none"/>
        <c:crossAx val="109052672"/>
        <c:crosses val="autoZero"/>
        <c:auto val="1"/>
        <c:lblAlgn val="ctr"/>
        <c:lblOffset val="100"/>
        <c:noMultiLvlLbl val="1"/>
      </c:catAx>
      <c:valAx>
        <c:axId val="10905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04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79.8</c:v>
                </c:pt>
                <c:pt idx="3">
                  <c:v>75.400000000000006</c:v>
                </c:pt>
                <c:pt idx="4">
                  <c:v>86.4</c:v>
                </c:pt>
              </c:numCache>
            </c:numRef>
          </c:val>
          <c:extLst xmlns:c16r2="http://schemas.microsoft.com/office/drawing/2015/06/chart">
            <c:ext xmlns:c16="http://schemas.microsoft.com/office/drawing/2014/chart" uri="{C3380CC4-5D6E-409C-BE32-E72D297353CC}">
              <c16:uniqueId val="{00000000-01A6-4072-8DFA-FACD77664BA2}"/>
            </c:ext>
          </c:extLst>
        </c:ser>
        <c:dLbls>
          <c:showLegendKey val="0"/>
          <c:showVal val="0"/>
          <c:showCatName val="0"/>
          <c:showSerName val="0"/>
          <c:showPercent val="0"/>
          <c:showBubbleSize val="0"/>
        </c:dLbls>
        <c:gapWidth val="150"/>
        <c:axId val="109099264"/>
        <c:axId val="10911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84.3</c:v>
                </c:pt>
                <c:pt idx="3">
                  <c:v>80.7</c:v>
                </c:pt>
                <c:pt idx="4">
                  <c:v>82.2</c:v>
                </c:pt>
              </c:numCache>
            </c:numRef>
          </c:val>
          <c:smooth val="0"/>
          <c:extLst xmlns:c16r2="http://schemas.microsoft.com/office/drawing/2015/06/chart">
            <c:ext xmlns:c16="http://schemas.microsoft.com/office/drawing/2014/chart" uri="{C3380CC4-5D6E-409C-BE32-E72D297353CC}">
              <c16:uniqueId val="{00000001-01A6-4072-8DFA-FACD77664BA2}"/>
            </c:ext>
          </c:extLst>
        </c:ser>
        <c:dLbls>
          <c:showLegendKey val="0"/>
          <c:showVal val="0"/>
          <c:showCatName val="0"/>
          <c:showSerName val="0"/>
          <c:showPercent val="0"/>
          <c:showBubbleSize val="0"/>
        </c:dLbls>
        <c:marker val="1"/>
        <c:smooth val="0"/>
        <c:axId val="109099264"/>
        <c:axId val="109113728"/>
      </c:lineChart>
      <c:catAx>
        <c:axId val="109099264"/>
        <c:scaling>
          <c:orientation val="minMax"/>
        </c:scaling>
        <c:delete val="1"/>
        <c:axPos val="b"/>
        <c:numFmt formatCode="General" sourceLinked="1"/>
        <c:majorTickMark val="none"/>
        <c:minorTickMark val="none"/>
        <c:tickLblPos val="none"/>
        <c:crossAx val="109113728"/>
        <c:crosses val="autoZero"/>
        <c:auto val="1"/>
        <c:lblAlgn val="ctr"/>
        <c:lblOffset val="100"/>
        <c:noMultiLvlLbl val="1"/>
      </c:catAx>
      <c:valAx>
        <c:axId val="10911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09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102.7</c:v>
                </c:pt>
                <c:pt idx="3">
                  <c:v>103.5</c:v>
                </c:pt>
                <c:pt idx="4">
                  <c:v>113.1</c:v>
                </c:pt>
              </c:numCache>
            </c:numRef>
          </c:val>
          <c:extLst xmlns:c16r2="http://schemas.microsoft.com/office/drawing/2015/06/chart">
            <c:ext xmlns:c16="http://schemas.microsoft.com/office/drawing/2014/chart" uri="{C3380CC4-5D6E-409C-BE32-E72D297353CC}">
              <c16:uniqueId val="{00000000-7AF9-4340-A12C-255760DA6F17}"/>
            </c:ext>
          </c:extLst>
        </c:ser>
        <c:dLbls>
          <c:showLegendKey val="0"/>
          <c:showVal val="0"/>
          <c:showCatName val="0"/>
          <c:showSerName val="0"/>
          <c:showPercent val="0"/>
          <c:showBubbleSize val="0"/>
        </c:dLbls>
        <c:gapWidth val="150"/>
        <c:axId val="109148032"/>
        <c:axId val="10915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96.9</c:v>
                </c:pt>
                <c:pt idx="3">
                  <c:v>100.6</c:v>
                </c:pt>
                <c:pt idx="4">
                  <c:v>105.9</c:v>
                </c:pt>
              </c:numCache>
            </c:numRef>
          </c:val>
          <c:smooth val="0"/>
          <c:extLst xmlns:c16r2="http://schemas.microsoft.com/office/drawing/2015/06/chart">
            <c:ext xmlns:c16="http://schemas.microsoft.com/office/drawing/2014/chart" uri="{C3380CC4-5D6E-409C-BE32-E72D297353CC}">
              <c16:uniqueId val="{00000001-7AF9-4340-A12C-255760DA6F17}"/>
            </c:ext>
          </c:extLst>
        </c:ser>
        <c:dLbls>
          <c:showLegendKey val="0"/>
          <c:showVal val="0"/>
          <c:showCatName val="0"/>
          <c:showSerName val="0"/>
          <c:showPercent val="0"/>
          <c:showBubbleSize val="0"/>
        </c:dLbls>
        <c:marker val="1"/>
        <c:smooth val="0"/>
        <c:axId val="109148032"/>
        <c:axId val="109154304"/>
      </c:lineChart>
      <c:catAx>
        <c:axId val="109148032"/>
        <c:scaling>
          <c:orientation val="minMax"/>
        </c:scaling>
        <c:delete val="1"/>
        <c:axPos val="b"/>
        <c:numFmt formatCode="General" sourceLinked="1"/>
        <c:majorTickMark val="none"/>
        <c:minorTickMark val="none"/>
        <c:tickLblPos val="none"/>
        <c:crossAx val="109154304"/>
        <c:crosses val="autoZero"/>
        <c:auto val="1"/>
        <c:lblAlgn val="ctr"/>
        <c:lblOffset val="100"/>
        <c:noMultiLvlLbl val="1"/>
      </c:catAx>
      <c:valAx>
        <c:axId val="10915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914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7.9</c:v>
                </c:pt>
                <c:pt idx="3">
                  <c:v>15.6</c:v>
                </c:pt>
                <c:pt idx="4">
                  <c:v>19.5</c:v>
                </c:pt>
              </c:numCache>
            </c:numRef>
          </c:val>
          <c:extLst xmlns:c16r2="http://schemas.microsoft.com/office/drawing/2015/06/chart">
            <c:ext xmlns:c16="http://schemas.microsoft.com/office/drawing/2014/chart" uri="{C3380CC4-5D6E-409C-BE32-E72D297353CC}">
              <c16:uniqueId val="{00000000-1185-4684-AD9F-18F7C6B9EBA3}"/>
            </c:ext>
          </c:extLst>
        </c:ser>
        <c:dLbls>
          <c:showLegendKey val="0"/>
          <c:showVal val="0"/>
          <c:showCatName val="0"/>
          <c:showSerName val="0"/>
          <c:showPercent val="0"/>
          <c:showBubbleSize val="0"/>
        </c:dLbls>
        <c:gapWidth val="150"/>
        <c:axId val="109196800"/>
        <c:axId val="1091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54.6</c:v>
                </c:pt>
                <c:pt idx="3">
                  <c:v>56.9</c:v>
                </c:pt>
                <c:pt idx="4">
                  <c:v>58.1</c:v>
                </c:pt>
              </c:numCache>
            </c:numRef>
          </c:val>
          <c:smooth val="0"/>
          <c:extLst xmlns:c16r2="http://schemas.microsoft.com/office/drawing/2015/06/chart">
            <c:ext xmlns:c16="http://schemas.microsoft.com/office/drawing/2014/chart" uri="{C3380CC4-5D6E-409C-BE32-E72D297353CC}">
              <c16:uniqueId val="{00000001-1185-4684-AD9F-18F7C6B9EBA3}"/>
            </c:ext>
          </c:extLst>
        </c:ser>
        <c:dLbls>
          <c:showLegendKey val="0"/>
          <c:showVal val="0"/>
          <c:showCatName val="0"/>
          <c:showSerName val="0"/>
          <c:showPercent val="0"/>
          <c:showBubbleSize val="0"/>
        </c:dLbls>
        <c:marker val="1"/>
        <c:smooth val="0"/>
        <c:axId val="109196800"/>
        <c:axId val="109198720"/>
      </c:lineChart>
      <c:catAx>
        <c:axId val="109196800"/>
        <c:scaling>
          <c:orientation val="minMax"/>
        </c:scaling>
        <c:delete val="1"/>
        <c:axPos val="b"/>
        <c:numFmt formatCode="General" sourceLinked="1"/>
        <c:majorTickMark val="none"/>
        <c:minorTickMark val="none"/>
        <c:tickLblPos val="none"/>
        <c:crossAx val="109198720"/>
        <c:crosses val="autoZero"/>
        <c:auto val="1"/>
        <c:lblAlgn val="ctr"/>
        <c:lblOffset val="100"/>
        <c:noMultiLvlLbl val="1"/>
      </c:catAx>
      <c:valAx>
        <c:axId val="10919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19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37.200000000000003</c:v>
                </c:pt>
                <c:pt idx="3">
                  <c:v>62.5</c:v>
                </c:pt>
                <c:pt idx="4">
                  <c:v>58.5</c:v>
                </c:pt>
              </c:numCache>
            </c:numRef>
          </c:val>
          <c:extLst xmlns:c16r2="http://schemas.microsoft.com/office/drawing/2015/06/chart">
            <c:ext xmlns:c16="http://schemas.microsoft.com/office/drawing/2014/chart" uri="{C3380CC4-5D6E-409C-BE32-E72D297353CC}">
              <c16:uniqueId val="{00000000-42AE-48FB-8F74-DAEBC6708C52}"/>
            </c:ext>
          </c:extLst>
        </c:ser>
        <c:dLbls>
          <c:showLegendKey val="0"/>
          <c:showVal val="0"/>
          <c:showCatName val="0"/>
          <c:showSerName val="0"/>
          <c:showPercent val="0"/>
          <c:showBubbleSize val="0"/>
        </c:dLbls>
        <c:gapWidth val="150"/>
        <c:axId val="109249664"/>
        <c:axId val="1092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71.7</c:v>
                </c:pt>
                <c:pt idx="3">
                  <c:v>72.900000000000006</c:v>
                </c:pt>
                <c:pt idx="4">
                  <c:v>73.900000000000006</c:v>
                </c:pt>
              </c:numCache>
            </c:numRef>
          </c:val>
          <c:smooth val="0"/>
          <c:extLst xmlns:c16r2="http://schemas.microsoft.com/office/drawing/2015/06/chart">
            <c:ext xmlns:c16="http://schemas.microsoft.com/office/drawing/2014/chart" uri="{C3380CC4-5D6E-409C-BE32-E72D297353CC}">
              <c16:uniqueId val="{00000001-42AE-48FB-8F74-DAEBC6708C52}"/>
            </c:ext>
          </c:extLst>
        </c:ser>
        <c:dLbls>
          <c:showLegendKey val="0"/>
          <c:showVal val="0"/>
          <c:showCatName val="0"/>
          <c:showSerName val="0"/>
          <c:showPercent val="0"/>
          <c:showBubbleSize val="0"/>
        </c:dLbls>
        <c:marker val="1"/>
        <c:smooth val="0"/>
        <c:axId val="109249664"/>
        <c:axId val="109251584"/>
      </c:lineChart>
      <c:catAx>
        <c:axId val="109249664"/>
        <c:scaling>
          <c:orientation val="minMax"/>
        </c:scaling>
        <c:delete val="1"/>
        <c:axPos val="b"/>
        <c:numFmt formatCode="General" sourceLinked="1"/>
        <c:majorTickMark val="none"/>
        <c:minorTickMark val="none"/>
        <c:tickLblPos val="none"/>
        <c:crossAx val="109251584"/>
        <c:crosses val="autoZero"/>
        <c:auto val="1"/>
        <c:lblAlgn val="ctr"/>
        <c:lblOffset val="100"/>
        <c:noMultiLvlLbl val="1"/>
      </c:catAx>
      <c:valAx>
        <c:axId val="10925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4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17596279</c:v>
                </c:pt>
                <c:pt idx="3">
                  <c:v>18015660</c:v>
                </c:pt>
                <c:pt idx="4">
                  <c:v>18548173</c:v>
                </c:pt>
              </c:numCache>
            </c:numRef>
          </c:val>
          <c:extLst xmlns:c16r2="http://schemas.microsoft.com/office/drawing/2015/06/chart">
            <c:ext xmlns:c16="http://schemas.microsoft.com/office/drawing/2014/chart" uri="{C3380CC4-5D6E-409C-BE32-E72D297353CC}">
              <c16:uniqueId val="{00000000-1B48-4FC5-A9F1-7C99A1358606}"/>
            </c:ext>
          </c:extLst>
        </c:ser>
        <c:dLbls>
          <c:showLegendKey val="0"/>
          <c:showVal val="0"/>
          <c:showCatName val="0"/>
          <c:showSerName val="0"/>
          <c:showPercent val="0"/>
          <c:showBubbleSize val="0"/>
        </c:dLbls>
        <c:gapWidth val="150"/>
        <c:axId val="109290240"/>
        <c:axId val="10929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41891213</c:v>
                </c:pt>
                <c:pt idx="3">
                  <c:v>42806727</c:v>
                </c:pt>
                <c:pt idx="4">
                  <c:v>43530781</c:v>
                </c:pt>
              </c:numCache>
            </c:numRef>
          </c:val>
          <c:smooth val="0"/>
          <c:extLst xmlns:c16r2="http://schemas.microsoft.com/office/drawing/2015/06/chart">
            <c:ext xmlns:c16="http://schemas.microsoft.com/office/drawing/2014/chart" uri="{C3380CC4-5D6E-409C-BE32-E72D297353CC}">
              <c16:uniqueId val="{00000001-1B48-4FC5-A9F1-7C99A1358606}"/>
            </c:ext>
          </c:extLst>
        </c:ser>
        <c:dLbls>
          <c:showLegendKey val="0"/>
          <c:showVal val="0"/>
          <c:showCatName val="0"/>
          <c:showSerName val="0"/>
          <c:showPercent val="0"/>
          <c:showBubbleSize val="0"/>
        </c:dLbls>
        <c:marker val="1"/>
        <c:smooth val="0"/>
        <c:axId val="109290240"/>
        <c:axId val="109292160"/>
      </c:lineChart>
      <c:catAx>
        <c:axId val="109290240"/>
        <c:scaling>
          <c:orientation val="minMax"/>
        </c:scaling>
        <c:delete val="1"/>
        <c:axPos val="b"/>
        <c:numFmt formatCode="General" sourceLinked="1"/>
        <c:majorTickMark val="none"/>
        <c:minorTickMark val="none"/>
        <c:tickLblPos val="none"/>
        <c:crossAx val="109292160"/>
        <c:crosses val="autoZero"/>
        <c:auto val="1"/>
        <c:lblAlgn val="ctr"/>
        <c:lblOffset val="100"/>
        <c:noMultiLvlLbl val="1"/>
      </c:catAx>
      <c:valAx>
        <c:axId val="109292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29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13.5</c:v>
                </c:pt>
                <c:pt idx="3">
                  <c:v>13.3</c:v>
                </c:pt>
                <c:pt idx="4">
                  <c:v>12.4</c:v>
                </c:pt>
              </c:numCache>
            </c:numRef>
          </c:val>
          <c:extLst xmlns:c16r2="http://schemas.microsoft.com/office/drawing/2015/06/chart">
            <c:ext xmlns:c16="http://schemas.microsoft.com/office/drawing/2014/chart" uri="{C3380CC4-5D6E-409C-BE32-E72D297353CC}">
              <c16:uniqueId val="{00000000-D447-4100-BB65-12B6882B8A47}"/>
            </c:ext>
          </c:extLst>
        </c:ser>
        <c:dLbls>
          <c:showLegendKey val="0"/>
          <c:showVal val="0"/>
          <c:showCatName val="0"/>
          <c:showSerName val="0"/>
          <c:showPercent val="0"/>
          <c:showBubbleSize val="0"/>
        </c:dLbls>
        <c:gapWidth val="150"/>
        <c:axId val="109339008"/>
        <c:axId val="1093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17.5</c:v>
                </c:pt>
                <c:pt idx="3">
                  <c:v>17.5</c:v>
                </c:pt>
                <c:pt idx="4">
                  <c:v>17.3</c:v>
                </c:pt>
              </c:numCache>
            </c:numRef>
          </c:val>
          <c:smooth val="0"/>
          <c:extLst xmlns:c16r2="http://schemas.microsoft.com/office/drawing/2015/06/chart">
            <c:ext xmlns:c16="http://schemas.microsoft.com/office/drawing/2014/chart" uri="{C3380CC4-5D6E-409C-BE32-E72D297353CC}">
              <c16:uniqueId val="{00000001-D447-4100-BB65-12B6882B8A47}"/>
            </c:ext>
          </c:extLst>
        </c:ser>
        <c:dLbls>
          <c:showLegendKey val="0"/>
          <c:showVal val="0"/>
          <c:showCatName val="0"/>
          <c:showSerName val="0"/>
          <c:showPercent val="0"/>
          <c:showBubbleSize val="0"/>
        </c:dLbls>
        <c:marker val="1"/>
        <c:smooth val="0"/>
        <c:axId val="109339008"/>
        <c:axId val="109340928"/>
      </c:lineChart>
      <c:catAx>
        <c:axId val="109339008"/>
        <c:scaling>
          <c:orientation val="minMax"/>
        </c:scaling>
        <c:delete val="1"/>
        <c:axPos val="b"/>
        <c:numFmt formatCode="General" sourceLinked="1"/>
        <c:majorTickMark val="none"/>
        <c:minorTickMark val="none"/>
        <c:tickLblPos val="none"/>
        <c:crossAx val="109340928"/>
        <c:crosses val="autoZero"/>
        <c:auto val="1"/>
        <c:lblAlgn val="ctr"/>
        <c:lblOffset val="100"/>
        <c:noMultiLvlLbl val="1"/>
      </c:catAx>
      <c:valAx>
        <c:axId val="10934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33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58.8</c:v>
                </c:pt>
                <c:pt idx="3">
                  <c:v>56.7</c:v>
                </c:pt>
                <c:pt idx="4">
                  <c:v>55.6</c:v>
                </c:pt>
              </c:numCache>
            </c:numRef>
          </c:val>
          <c:extLst xmlns:c16r2="http://schemas.microsoft.com/office/drawing/2015/06/chart">
            <c:ext xmlns:c16="http://schemas.microsoft.com/office/drawing/2014/chart" uri="{C3380CC4-5D6E-409C-BE32-E72D297353CC}">
              <c16:uniqueId val="{00000000-2FAB-4210-9899-E8BB794E06F3}"/>
            </c:ext>
          </c:extLst>
        </c:ser>
        <c:dLbls>
          <c:showLegendKey val="0"/>
          <c:showVal val="0"/>
          <c:showCatName val="0"/>
          <c:showSerName val="0"/>
          <c:showPercent val="0"/>
          <c:showBubbleSize val="0"/>
        </c:dLbls>
        <c:gapWidth val="150"/>
        <c:axId val="109514752"/>
        <c:axId val="10951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63.3</c:v>
                </c:pt>
                <c:pt idx="3">
                  <c:v>68.5</c:v>
                </c:pt>
                <c:pt idx="4">
                  <c:v>67.099999999999994</c:v>
                </c:pt>
              </c:numCache>
            </c:numRef>
          </c:val>
          <c:smooth val="0"/>
          <c:extLst xmlns:c16r2="http://schemas.microsoft.com/office/drawing/2015/06/chart">
            <c:ext xmlns:c16="http://schemas.microsoft.com/office/drawing/2014/chart" uri="{C3380CC4-5D6E-409C-BE32-E72D297353CC}">
              <c16:uniqueId val="{00000001-2FAB-4210-9899-E8BB794E06F3}"/>
            </c:ext>
          </c:extLst>
        </c:ser>
        <c:dLbls>
          <c:showLegendKey val="0"/>
          <c:showVal val="0"/>
          <c:showCatName val="0"/>
          <c:showSerName val="0"/>
          <c:showPercent val="0"/>
          <c:showBubbleSize val="0"/>
        </c:dLbls>
        <c:marker val="1"/>
        <c:smooth val="0"/>
        <c:axId val="109514752"/>
        <c:axId val="109516672"/>
      </c:lineChart>
      <c:catAx>
        <c:axId val="109514752"/>
        <c:scaling>
          <c:orientation val="minMax"/>
        </c:scaling>
        <c:delete val="1"/>
        <c:axPos val="b"/>
        <c:numFmt formatCode="General" sourceLinked="1"/>
        <c:majorTickMark val="none"/>
        <c:minorTickMark val="none"/>
        <c:tickLblPos val="none"/>
        <c:crossAx val="109516672"/>
        <c:crosses val="autoZero"/>
        <c:auto val="1"/>
        <c:lblAlgn val="ctr"/>
        <c:lblOffset val="100"/>
        <c:noMultiLvlLbl val="1"/>
      </c:catAx>
      <c:valAx>
        <c:axId val="10951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51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19"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山梨県　地方独立行政法人大月市立中央病院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151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42</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感 へ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197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14987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42</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84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77</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174</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f>データ!AK7</f>
        <v>102.7</v>
      </c>
      <c r="AU33" s="129"/>
      <c r="AV33" s="129"/>
      <c r="AW33" s="129"/>
      <c r="AX33" s="129"/>
      <c r="AY33" s="129"/>
      <c r="AZ33" s="129"/>
      <c r="BA33" s="129"/>
      <c r="BB33" s="129"/>
      <c r="BC33" s="129"/>
      <c r="BD33" s="129"/>
      <c r="BE33" s="129"/>
      <c r="BF33" s="129"/>
      <c r="BG33" s="129"/>
      <c r="BH33" s="130"/>
      <c r="BI33" s="128">
        <f>データ!AL7</f>
        <v>103.5</v>
      </c>
      <c r="BJ33" s="129"/>
      <c r="BK33" s="129"/>
      <c r="BL33" s="129"/>
      <c r="BM33" s="129"/>
      <c r="BN33" s="129"/>
      <c r="BO33" s="129"/>
      <c r="BP33" s="129"/>
      <c r="BQ33" s="129"/>
      <c r="BR33" s="129"/>
      <c r="BS33" s="129"/>
      <c r="BT33" s="129"/>
      <c r="BU33" s="129"/>
      <c r="BV33" s="129"/>
      <c r="BW33" s="130"/>
      <c r="BX33" s="128">
        <f>データ!AM7</f>
        <v>113.1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f>データ!AV7</f>
        <v>79.8</v>
      </c>
      <c r="EI33" s="129"/>
      <c r="EJ33" s="129"/>
      <c r="EK33" s="129"/>
      <c r="EL33" s="129"/>
      <c r="EM33" s="129"/>
      <c r="EN33" s="129"/>
      <c r="EO33" s="129"/>
      <c r="EP33" s="129"/>
      <c r="EQ33" s="129"/>
      <c r="ER33" s="129"/>
      <c r="ES33" s="129"/>
      <c r="ET33" s="129"/>
      <c r="EU33" s="129"/>
      <c r="EV33" s="130"/>
      <c r="EW33" s="128">
        <f>データ!AW7</f>
        <v>75.400000000000006</v>
      </c>
      <c r="EX33" s="129"/>
      <c r="EY33" s="129"/>
      <c r="EZ33" s="129"/>
      <c r="FA33" s="129"/>
      <c r="FB33" s="129"/>
      <c r="FC33" s="129"/>
      <c r="FD33" s="129"/>
      <c r="FE33" s="129"/>
      <c r="FF33" s="129"/>
      <c r="FG33" s="129"/>
      <c r="FH33" s="129"/>
      <c r="FI33" s="129"/>
      <c r="FJ33" s="129"/>
      <c r="FK33" s="130"/>
      <c r="FL33" s="128">
        <f>データ!AX7</f>
        <v>86.4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f>データ!BR7</f>
        <v>37.1</v>
      </c>
      <c r="LK33" s="129"/>
      <c r="LL33" s="129"/>
      <c r="LM33" s="129"/>
      <c r="LN33" s="129"/>
      <c r="LO33" s="129"/>
      <c r="LP33" s="129"/>
      <c r="LQ33" s="129"/>
      <c r="LR33" s="129"/>
      <c r="LS33" s="129"/>
      <c r="LT33" s="129"/>
      <c r="LU33" s="129"/>
      <c r="LV33" s="129"/>
      <c r="LW33" s="129"/>
      <c r="LX33" s="130"/>
      <c r="LY33" s="128">
        <f>データ!BS7</f>
        <v>34.299999999999997</v>
      </c>
      <c r="LZ33" s="129"/>
      <c r="MA33" s="129"/>
      <c r="MB33" s="129"/>
      <c r="MC33" s="129"/>
      <c r="MD33" s="129"/>
      <c r="ME33" s="129"/>
      <c r="MF33" s="129"/>
      <c r="MG33" s="129"/>
      <c r="MH33" s="129"/>
      <c r="MI33" s="129"/>
      <c r="MJ33" s="129"/>
      <c r="MK33" s="129"/>
      <c r="ML33" s="129"/>
      <c r="MM33" s="130"/>
      <c r="MN33" s="128">
        <f>データ!BT7</f>
        <v>36.299999999999997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177</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175</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t="str">
        <f>データ!CA7</f>
        <v>-</v>
      </c>
      <c r="Q55" s="144"/>
      <c r="R55" s="144"/>
      <c r="S55" s="144"/>
      <c r="T55" s="144"/>
      <c r="U55" s="144"/>
      <c r="V55" s="144"/>
      <c r="W55" s="144"/>
      <c r="X55" s="144"/>
      <c r="Y55" s="144"/>
      <c r="Z55" s="144"/>
      <c r="AA55" s="144"/>
      <c r="AB55" s="144"/>
      <c r="AC55" s="144"/>
      <c r="AD55" s="145"/>
      <c r="AE55" s="143" t="str">
        <f>データ!CB7</f>
        <v>-</v>
      </c>
      <c r="AF55" s="144"/>
      <c r="AG55" s="144"/>
      <c r="AH55" s="144"/>
      <c r="AI55" s="144"/>
      <c r="AJ55" s="144"/>
      <c r="AK55" s="144"/>
      <c r="AL55" s="144"/>
      <c r="AM55" s="144"/>
      <c r="AN55" s="144"/>
      <c r="AO55" s="144"/>
      <c r="AP55" s="144"/>
      <c r="AQ55" s="144"/>
      <c r="AR55" s="144"/>
      <c r="AS55" s="145"/>
      <c r="AT55" s="143">
        <f>データ!CC7</f>
        <v>32612</v>
      </c>
      <c r="AU55" s="144"/>
      <c r="AV55" s="144"/>
      <c r="AW55" s="144"/>
      <c r="AX55" s="144"/>
      <c r="AY55" s="144"/>
      <c r="AZ55" s="144"/>
      <c r="BA55" s="144"/>
      <c r="BB55" s="144"/>
      <c r="BC55" s="144"/>
      <c r="BD55" s="144"/>
      <c r="BE55" s="144"/>
      <c r="BF55" s="144"/>
      <c r="BG55" s="144"/>
      <c r="BH55" s="145"/>
      <c r="BI55" s="143">
        <f>データ!CD7</f>
        <v>33596</v>
      </c>
      <c r="BJ55" s="144"/>
      <c r="BK55" s="144"/>
      <c r="BL55" s="144"/>
      <c r="BM55" s="144"/>
      <c r="BN55" s="144"/>
      <c r="BO55" s="144"/>
      <c r="BP55" s="144"/>
      <c r="BQ55" s="144"/>
      <c r="BR55" s="144"/>
      <c r="BS55" s="144"/>
      <c r="BT55" s="144"/>
      <c r="BU55" s="144"/>
      <c r="BV55" s="144"/>
      <c r="BW55" s="145"/>
      <c r="BX55" s="143">
        <f>データ!CE7</f>
        <v>37300</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t="str">
        <f>データ!CL7</f>
        <v>-</v>
      </c>
      <c r="DE55" s="144"/>
      <c r="DF55" s="144"/>
      <c r="DG55" s="144"/>
      <c r="DH55" s="144"/>
      <c r="DI55" s="144"/>
      <c r="DJ55" s="144"/>
      <c r="DK55" s="144"/>
      <c r="DL55" s="144"/>
      <c r="DM55" s="144"/>
      <c r="DN55" s="144"/>
      <c r="DO55" s="144"/>
      <c r="DP55" s="144"/>
      <c r="DQ55" s="144"/>
      <c r="DR55" s="145"/>
      <c r="DS55" s="143" t="str">
        <f>データ!CM7</f>
        <v>-</v>
      </c>
      <c r="DT55" s="144"/>
      <c r="DU55" s="144"/>
      <c r="DV55" s="144"/>
      <c r="DW55" s="144"/>
      <c r="DX55" s="144"/>
      <c r="DY55" s="144"/>
      <c r="DZ55" s="144"/>
      <c r="EA55" s="144"/>
      <c r="EB55" s="144"/>
      <c r="EC55" s="144"/>
      <c r="ED55" s="144"/>
      <c r="EE55" s="144"/>
      <c r="EF55" s="144"/>
      <c r="EG55" s="145"/>
      <c r="EH55" s="143">
        <f>データ!CN7</f>
        <v>12352</v>
      </c>
      <c r="EI55" s="144"/>
      <c r="EJ55" s="144"/>
      <c r="EK55" s="144"/>
      <c r="EL55" s="144"/>
      <c r="EM55" s="144"/>
      <c r="EN55" s="144"/>
      <c r="EO55" s="144"/>
      <c r="EP55" s="144"/>
      <c r="EQ55" s="144"/>
      <c r="ER55" s="144"/>
      <c r="ES55" s="144"/>
      <c r="ET55" s="144"/>
      <c r="EU55" s="144"/>
      <c r="EV55" s="145"/>
      <c r="EW55" s="143">
        <f>データ!CO7</f>
        <v>13936</v>
      </c>
      <c r="EX55" s="144"/>
      <c r="EY55" s="144"/>
      <c r="EZ55" s="144"/>
      <c r="FA55" s="144"/>
      <c r="FB55" s="144"/>
      <c r="FC55" s="144"/>
      <c r="FD55" s="144"/>
      <c r="FE55" s="144"/>
      <c r="FF55" s="144"/>
      <c r="FG55" s="144"/>
      <c r="FH55" s="144"/>
      <c r="FI55" s="144"/>
      <c r="FJ55" s="144"/>
      <c r="FK55" s="145"/>
      <c r="FL55" s="143">
        <f>データ!CP7</f>
        <v>13609</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f>データ!CY7</f>
        <v>58.8</v>
      </c>
      <c r="HW55" s="129"/>
      <c r="HX55" s="129"/>
      <c r="HY55" s="129"/>
      <c r="HZ55" s="129"/>
      <c r="IA55" s="129"/>
      <c r="IB55" s="129"/>
      <c r="IC55" s="129"/>
      <c r="ID55" s="129"/>
      <c r="IE55" s="129"/>
      <c r="IF55" s="129"/>
      <c r="IG55" s="129"/>
      <c r="IH55" s="129"/>
      <c r="II55" s="129"/>
      <c r="IJ55" s="130"/>
      <c r="IK55" s="128">
        <f>データ!CZ7</f>
        <v>56.7</v>
      </c>
      <c r="IL55" s="129"/>
      <c r="IM55" s="129"/>
      <c r="IN55" s="129"/>
      <c r="IO55" s="129"/>
      <c r="IP55" s="129"/>
      <c r="IQ55" s="129"/>
      <c r="IR55" s="129"/>
      <c r="IS55" s="129"/>
      <c r="IT55" s="129"/>
      <c r="IU55" s="129"/>
      <c r="IV55" s="129"/>
      <c r="IW55" s="129"/>
      <c r="IX55" s="129"/>
      <c r="IY55" s="130"/>
      <c r="IZ55" s="128">
        <f>データ!DA7</f>
        <v>55.6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f>データ!DJ7</f>
        <v>13.5</v>
      </c>
      <c r="LK55" s="129"/>
      <c r="LL55" s="129"/>
      <c r="LM55" s="129"/>
      <c r="LN55" s="129"/>
      <c r="LO55" s="129"/>
      <c r="LP55" s="129"/>
      <c r="LQ55" s="129"/>
      <c r="LR55" s="129"/>
      <c r="LS55" s="129"/>
      <c r="LT55" s="129"/>
      <c r="LU55" s="129"/>
      <c r="LV55" s="129"/>
      <c r="LW55" s="129"/>
      <c r="LX55" s="130"/>
      <c r="LY55" s="128">
        <f>データ!DK7</f>
        <v>13.3</v>
      </c>
      <c r="LZ55" s="129"/>
      <c r="MA55" s="129"/>
      <c r="MB55" s="129"/>
      <c r="MC55" s="129"/>
      <c r="MD55" s="129"/>
      <c r="ME55" s="129"/>
      <c r="MF55" s="129"/>
      <c r="MG55" s="129"/>
      <c r="MH55" s="129"/>
      <c r="MI55" s="129"/>
      <c r="MJ55" s="129"/>
      <c r="MK55" s="129"/>
      <c r="ML55" s="129"/>
      <c r="MM55" s="130"/>
      <c r="MN55" s="128">
        <f>データ!DL7</f>
        <v>12.4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t="str">
        <f>データ!CF7</f>
        <v>-</v>
      </c>
      <c r="Q56" s="144"/>
      <c r="R56" s="144"/>
      <c r="S56" s="144"/>
      <c r="T56" s="144"/>
      <c r="U56" s="144"/>
      <c r="V56" s="144"/>
      <c r="W56" s="144"/>
      <c r="X56" s="144"/>
      <c r="Y56" s="144"/>
      <c r="Z56" s="144"/>
      <c r="AA56" s="144"/>
      <c r="AB56" s="144"/>
      <c r="AC56" s="144"/>
      <c r="AD56" s="145"/>
      <c r="AE56" s="143" t="str">
        <f>データ!CG7</f>
        <v>-</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t="str">
        <f>データ!CQ7</f>
        <v>-</v>
      </c>
      <c r="DE56" s="144"/>
      <c r="DF56" s="144"/>
      <c r="DG56" s="144"/>
      <c r="DH56" s="144"/>
      <c r="DI56" s="144"/>
      <c r="DJ56" s="144"/>
      <c r="DK56" s="144"/>
      <c r="DL56" s="144"/>
      <c r="DM56" s="144"/>
      <c r="DN56" s="144"/>
      <c r="DO56" s="144"/>
      <c r="DP56" s="144"/>
      <c r="DQ56" s="144"/>
      <c r="DR56" s="145"/>
      <c r="DS56" s="143" t="str">
        <f>データ!CR7</f>
        <v>-</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176</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t="str">
        <f>データ!DS7</f>
        <v>-</v>
      </c>
      <c r="V79" s="147"/>
      <c r="W79" s="147"/>
      <c r="X79" s="147"/>
      <c r="Y79" s="147"/>
      <c r="Z79" s="147"/>
      <c r="AA79" s="147"/>
      <c r="AB79" s="147"/>
      <c r="AC79" s="147"/>
      <c r="AD79" s="147"/>
      <c r="AE79" s="147"/>
      <c r="AF79" s="147"/>
      <c r="AG79" s="147"/>
      <c r="AH79" s="147"/>
      <c r="AI79" s="147"/>
      <c r="AJ79" s="147"/>
      <c r="AK79" s="147"/>
      <c r="AL79" s="147"/>
      <c r="AM79" s="147"/>
      <c r="AN79" s="147" t="str">
        <f>データ!DT7</f>
        <v>-</v>
      </c>
      <c r="AO79" s="147"/>
      <c r="AP79" s="147"/>
      <c r="AQ79" s="147"/>
      <c r="AR79" s="147"/>
      <c r="AS79" s="147"/>
      <c r="AT79" s="147"/>
      <c r="AU79" s="147"/>
      <c r="AV79" s="147"/>
      <c r="AW79" s="147"/>
      <c r="AX79" s="147"/>
      <c r="AY79" s="147"/>
      <c r="AZ79" s="147"/>
      <c r="BA79" s="147"/>
      <c r="BB79" s="147"/>
      <c r="BC79" s="147"/>
      <c r="BD79" s="147"/>
      <c r="BE79" s="147"/>
      <c r="BF79" s="147"/>
      <c r="BG79" s="147">
        <f>データ!DU7</f>
        <v>7.9</v>
      </c>
      <c r="BH79" s="147"/>
      <c r="BI79" s="147"/>
      <c r="BJ79" s="147"/>
      <c r="BK79" s="147"/>
      <c r="BL79" s="147"/>
      <c r="BM79" s="147"/>
      <c r="BN79" s="147"/>
      <c r="BO79" s="147"/>
      <c r="BP79" s="147"/>
      <c r="BQ79" s="147"/>
      <c r="BR79" s="147"/>
      <c r="BS79" s="147"/>
      <c r="BT79" s="147"/>
      <c r="BU79" s="147"/>
      <c r="BV79" s="147"/>
      <c r="BW79" s="147"/>
      <c r="BX79" s="147"/>
      <c r="BY79" s="147"/>
      <c r="BZ79" s="147">
        <f>データ!DV7</f>
        <v>15.6</v>
      </c>
      <c r="CA79" s="147"/>
      <c r="CB79" s="147"/>
      <c r="CC79" s="147"/>
      <c r="CD79" s="147"/>
      <c r="CE79" s="147"/>
      <c r="CF79" s="147"/>
      <c r="CG79" s="147"/>
      <c r="CH79" s="147"/>
      <c r="CI79" s="147"/>
      <c r="CJ79" s="147"/>
      <c r="CK79" s="147"/>
      <c r="CL79" s="147"/>
      <c r="CM79" s="147"/>
      <c r="CN79" s="147"/>
      <c r="CO79" s="147"/>
      <c r="CP79" s="147"/>
      <c r="CQ79" s="147"/>
      <c r="CR79" s="147"/>
      <c r="CS79" s="147">
        <f>データ!DW7</f>
        <v>19.5</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t="str">
        <f>データ!ED7</f>
        <v>-</v>
      </c>
      <c r="EP79" s="147"/>
      <c r="EQ79" s="147"/>
      <c r="ER79" s="147"/>
      <c r="ES79" s="147"/>
      <c r="ET79" s="147"/>
      <c r="EU79" s="147"/>
      <c r="EV79" s="147"/>
      <c r="EW79" s="147"/>
      <c r="EX79" s="147"/>
      <c r="EY79" s="147"/>
      <c r="EZ79" s="147"/>
      <c r="FA79" s="147"/>
      <c r="FB79" s="147"/>
      <c r="FC79" s="147"/>
      <c r="FD79" s="147"/>
      <c r="FE79" s="147"/>
      <c r="FF79" s="147"/>
      <c r="FG79" s="147"/>
      <c r="FH79" s="147" t="str">
        <f>データ!EE7</f>
        <v>-</v>
      </c>
      <c r="FI79" s="147"/>
      <c r="FJ79" s="147"/>
      <c r="FK79" s="147"/>
      <c r="FL79" s="147"/>
      <c r="FM79" s="147"/>
      <c r="FN79" s="147"/>
      <c r="FO79" s="147"/>
      <c r="FP79" s="147"/>
      <c r="FQ79" s="147"/>
      <c r="FR79" s="147"/>
      <c r="FS79" s="147"/>
      <c r="FT79" s="147"/>
      <c r="FU79" s="147"/>
      <c r="FV79" s="147"/>
      <c r="FW79" s="147"/>
      <c r="FX79" s="147"/>
      <c r="FY79" s="147"/>
      <c r="FZ79" s="147"/>
      <c r="GA79" s="147">
        <f>データ!EF7</f>
        <v>37.200000000000003</v>
      </c>
      <c r="GB79" s="147"/>
      <c r="GC79" s="147"/>
      <c r="GD79" s="147"/>
      <c r="GE79" s="147"/>
      <c r="GF79" s="147"/>
      <c r="GG79" s="147"/>
      <c r="GH79" s="147"/>
      <c r="GI79" s="147"/>
      <c r="GJ79" s="147"/>
      <c r="GK79" s="147"/>
      <c r="GL79" s="147"/>
      <c r="GM79" s="147"/>
      <c r="GN79" s="147"/>
      <c r="GO79" s="147"/>
      <c r="GP79" s="147"/>
      <c r="GQ79" s="147"/>
      <c r="GR79" s="147"/>
      <c r="GS79" s="147"/>
      <c r="GT79" s="147">
        <f>データ!EG7</f>
        <v>62.5</v>
      </c>
      <c r="GU79" s="147"/>
      <c r="GV79" s="147"/>
      <c r="GW79" s="147"/>
      <c r="GX79" s="147"/>
      <c r="GY79" s="147"/>
      <c r="GZ79" s="147"/>
      <c r="HA79" s="147"/>
      <c r="HB79" s="147"/>
      <c r="HC79" s="147"/>
      <c r="HD79" s="147"/>
      <c r="HE79" s="147"/>
      <c r="HF79" s="147"/>
      <c r="HG79" s="147"/>
      <c r="HH79" s="147"/>
      <c r="HI79" s="147"/>
      <c r="HJ79" s="147"/>
      <c r="HK79" s="147"/>
      <c r="HL79" s="147"/>
      <c r="HM79" s="147">
        <f>データ!EH7</f>
        <v>58.5</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t="str">
        <f>データ!EO7</f>
        <v>-</v>
      </c>
      <c r="JK79" s="146"/>
      <c r="JL79" s="146"/>
      <c r="JM79" s="146"/>
      <c r="JN79" s="146"/>
      <c r="JO79" s="146"/>
      <c r="JP79" s="146"/>
      <c r="JQ79" s="146"/>
      <c r="JR79" s="146"/>
      <c r="JS79" s="146"/>
      <c r="JT79" s="146"/>
      <c r="JU79" s="146"/>
      <c r="JV79" s="146"/>
      <c r="JW79" s="146"/>
      <c r="JX79" s="146"/>
      <c r="JY79" s="146"/>
      <c r="JZ79" s="146"/>
      <c r="KA79" s="146"/>
      <c r="KB79" s="146"/>
      <c r="KC79" s="146" t="str">
        <f>データ!EP7</f>
        <v>-</v>
      </c>
      <c r="KD79" s="146"/>
      <c r="KE79" s="146"/>
      <c r="KF79" s="146"/>
      <c r="KG79" s="146"/>
      <c r="KH79" s="146"/>
      <c r="KI79" s="146"/>
      <c r="KJ79" s="146"/>
      <c r="KK79" s="146"/>
      <c r="KL79" s="146"/>
      <c r="KM79" s="146"/>
      <c r="KN79" s="146"/>
      <c r="KO79" s="146"/>
      <c r="KP79" s="146"/>
      <c r="KQ79" s="146"/>
      <c r="KR79" s="146"/>
      <c r="KS79" s="146"/>
      <c r="KT79" s="146"/>
      <c r="KU79" s="146"/>
      <c r="KV79" s="146">
        <f>データ!EQ7</f>
        <v>17596279</v>
      </c>
      <c r="KW79" s="146"/>
      <c r="KX79" s="146"/>
      <c r="KY79" s="146"/>
      <c r="KZ79" s="146"/>
      <c r="LA79" s="146"/>
      <c r="LB79" s="146"/>
      <c r="LC79" s="146"/>
      <c r="LD79" s="146"/>
      <c r="LE79" s="146"/>
      <c r="LF79" s="146"/>
      <c r="LG79" s="146"/>
      <c r="LH79" s="146"/>
      <c r="LI79" s="146"/>
      <c r="LJ79" s="146"/>
      <c r="LK79" s="146"/>
      <c r="LL79" s="146"/>
      <c r="LM79" s="146"/>
      <c r="LN79" s="146"/>
      <c r="LO79" s="146">
        <f>データ!ER7</f>
        <v>18015660</v>
      </c>
      <c r="LP79" s="146"/>
      <c r="LQ79" s="146"/>
      <c r="LR79" s="146"/>
      <c r="LS79" s="146"/>
      <c r="LT79" s="146"/>
      <c r="LU79" s="146"/>
      <c r="LV79" s="146"/>
      <c r="LW79" s="146"/>
      <c r="LX79" s="146"/>
      <c r="LY79" s="146"/>
      <c r="LZ79" s="146"/>
      <c r="MA79" s="146"/>
      <c r="MB79" s="146"/>
      <c r="MC79" s="146"/>
      <c r="MD79" s="146"/>
      <c r="ME79" s="146"/>
      <c r="MF79" s="146"/>
      <c r="MG79" s="146"/>
      <c r="MH79" s="146">
        <f>データ!ES7</f>
        <v>18548173</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t="str">
        <f>データ!DX7</f>
        <v>-</v>
      </c>
      <c r="V80" s="147"/>
      <c r="W80" s="147"/>
      <c r="X80" s="147"/>
      <c r="Y80" s="147"/>
      <c r="Z80" s="147"/>
      <c r="AA80" s="147"/>
      <c r="AB80" s="147"/>
      <c r="AC80" s="147"/>
      <c r="AD80" s="147"/>
      <c r="AE80" s="147"/>
      <c r="AF80" s="147"/>
      <c r="AG80" s="147"/>
      <c r="AH80" s="147"/>
      <c r="AI80" s="147"/>
      <c r="AJ80" s="147"/>
      <c r="AK80" s="147"/>
      <c r="AL80" s="147"/>
      <c r="AM80" s="147"/>
      <c r="AN80" s="147" t="str">
        <f>データ!DY7</f>
        <v>-</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t="str">
        <f>データ!EI7</f>
        <v>-</v>
      </c>
      <c r="EP80" s="147"/>
      <c r="EQ80" s="147"/>
      <c r="ER80" s="147"/>
      <c r="ES80" s="147"/>
      <c r="ET80" s="147"/>
      <c r="EU80" s="147"/>
      <c r="EV80" s="147"/>
      <c r="EW80" s="147"/>
      <c r="EX80" s="147"/>
      <c r="EY80" s="147"/>
      <c r="EZ80" s="147"/>
      <c r="FA80" s="147"/>
      <c r="FB80" s="147"/>
      <c r="FC80" s="147"/>
      <c r="FD80" s="147"/>
      <c r="FE80" s="147"/>
      <c r="FF80" s="147"/>
      <c r="FG80" s="147"/>
      <c r="FH80" s="147" t="str">
        <f>データ!EJ7</f>
        <v>-</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t="str">
        <f>データ!ET7</f>
        <v>-</v>
      </c>
      <c r="JK80" s="146"/>
      <c r="JL80" s="146"/>
      <c r="JM80" s="146"/>
      <c r="JN80" s="146"/>
      <c r="JO80" s="146"/>
      <c r="JP80" s="146"/>
      <c r="JQ80" s="146"/>
      <c r="JR80" s="146"/>
      <c r="JS80" s="146"/>
      <c r="JT80" s="146"/>
      <c r="JU80" s="146"/>
      <c r="JV80" s="146"/>
      <c r="JW80" s="146"/>
      <c r="JX80" s="146"/>
      <c r="JY80" s="146"/>
      <c r="JZ80" s="146"/>
      <c r="KA80" s="146"/>
      <c r="KB80" s="146"/>
      <c r="KC80" s="146" t="str">
        <f>データ!EU7</f>
        <v>-</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gL8QGvJEWKRIQD/QRT2bETwreji/1OZxkomn/ijzfHoPA9HMZoLjpBNsfztKmtyTjK+aY60xTm07JFqwNB8+Q==" saltValue="VmeF125Zs8WjCe38Fzs2N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197510</v>
      </c>
      <c r="D6" s="53">
        <f t="shared" si="2"/>
        <v>46</v>
      </c>
      <c r="E6" s="53">
        <f t="shared" si="2"/>
        <v>6</v>
      </c>
      <c r="F6" s="53">
        <f t="shared" si="2"/>
        <v>0</v>
      </c>
      <c r="G6" s="53">
        <f t="shared" si="2"/>
        <v>1</v>
      </c>
      <c r="H6" s="161" t="str">
        <f>IF(H8&lt;&gt;I8,H8,"")&amp;IF(I8&lt;&gt;J8,I8,"")&amp;"　"&amp;J8</f>
        <v>山梨県　地方独立行政法人大月市立中央病院</v>
      </c>
      <c r="I6" s="162"/>
      <c r="J6" s="163"/>
      <c r="K6" s="53" t="str">
        <f t="shared" si="2"/>
        <v>地方独立行政法人</v>
      </c>
      <c r="L6" s="53" t="str">
        <f t="shared" si="2"/>
        <v>病院事業</v>
      </c>
      <c r="M6" s="53" t="str">
        <f t="shared" si="2"/>
        <v>一般病院</v>
      </c>
      <c r="N6" s="53" t="str">
        <f>N8</f>
        <v>100床以上～200床未満</v>
      </c>
      <c r="O6" s="53" t="str">
        <f>O8</f>
        <v>非設置</v>
      </c>
      <c r="P6" s="53" t="str">
        <f>P8</f>
        <v>直営</v>
      </c>
      <c r="Q6" s="54">
        <f t="shared" ref="Q6:AH6" si="3">Q8</f>
        <v>15</v>
      </c>
      <c r="R6" s="53" t="str">
        <f t="shared" si="3"/>
        <v>-</v>
      </c>
      <c r="S6" s="53" t="str">
        <f t="shared" si="3"/>
        <v>ド 透 訓</v>
      </c>
      <c r="T6" s="53" t="str">
        <f t="shared" si="3"/>
        <v>救 感 へ 災 輪</v>
      </c>
      <c r="U6" s="54" t="str">
        <f>U8</f>
        <v>-</v>
      </c>
      <c r="V6" s="54">
        <f>V8</f>
        <v>14987</v>
      </c>
      <c r="W6" s="53" t="str">
        <f>W8</f>
        <v>-</v>
      </c>
      <c r="X6" s="53" t="str">
        <f t="shared" ref="X6" si="4">X8</f>
        <v>第２種該当</v>
      </c>
      <c r="Y6" s="53" t="str">
        <f t="shared" si="3"/>
        <v>１０：１</v>
      </c>
      <c r="Z6" s="54">
        <f t="shared" si="3"/>
        <v>151</v>
      </c>
      <c r="AA6" s="54">
        <f t="shared" si="3"/>
        <v>42</v>
      </c>
      <c r="AB6" s="54" t="str">
        <f t="shared" si="3"/>
        <v>-</v>
      </c>
      <c r="AC6" s="54" t="str">
        <f t="shared" si="3"/>
        <v>-</v>
      </c>
      <c r="AD6" s="54">
        <f t="shared" si="3"/>
        <v>4</v>
      </c>
      <c r="AE6" s="54">
        <f t="shared" si="3"/>
        <v>197</v>
      </c>
      <c r="AF6" s="54">
        <f t="shared" si="3"/>
        <v>42</v>
      </c>
      <c r="AG6" s="54">
        <f t="shared" si="3"/>
        <v>42</v>
      </c>
      <c r="AH6" s="54">
        <f t="shared" si="3"/>
        <v>84</v>
      </c>
      <c r="AI6" s="55" t="e">
        <f>IF(AI8="-",NA(),AI8)</f>
        <v>#N/A</v>
      </c>
      <c r="AJ6" s="55" t="e">
        <f t="shared" ref="AJ6:AR6" si="5">IF(AJ8="-",NA(),AJ8)</f>
        <v>#N/A</v>
      </c>
      <c r="AK6" s="55">
        <f t="shared" si="5"/>
        <v>102.7</v>
      </c>
      <c r="AL6" s="55">
        <f t="shared" si="5"/>
        <v>103.5</v>
      </c>
      <c r="AM6" s="55">
        <f t="shared" si="5"/>
        <v>113.1</v>
      </c>
      <c r="AN6" s="55" t="e">
        <f t="shared" si="5"/>
        <v>#N/A</v>
      </c>
      <c r="AO6" s="55" t="e">
        <f t="shared" si="5"/>
        <v>#N/A</v>
      </c>
      <c r="AP6" s="55">
        <f t="shared" si="5"/>
        <v>96.9</v>
      </c>
      <c r="AQ6" s="55">
        <f t="shared" si="5"/>
        <v>100.6</v>
      </c>
      <c r="AR6" s="55">
        <f t="shared" si="5"/>
        <v>105.9</v>
      </c>
      <c r="AS6" s="55" t="str">
        <f>IF(AS8="-","【-】","【"&amp;SUBSTITUTE(TEXT(AS8,"#,##0.0"),"-","△")&amp;"】")</f>
        <v>【106.2】</v>
      </c>
      <c r="AT6" s="55" t="e">
        <f>IF(AT8="-",NA(),AT8)</f>
        <v>#N/A</v>
      </c>
      <c r="AU6" s="55" t="e">
        <f t="shared" ref="AU6:BC6" si="6">IF(AU8="-",NA(),AU8)</f>
        <v>#N/A</v>
      </c>
      <c r="AV6" s="55">
        <f t="shared" si="6"/>
        <v>79.8</v>
      </c>
      <c r="AW6" s="55">
        <f t="shared" si="6"/>
        <v>75.400000000000006</v>
      </c>
      <c r="AX6" s="55">
        <f t="shared" si="6"/>
        <v>86.4</v>
      </c>
      <c r="AY6" s="55" t="e">
        <f t="shared" si="6"/>
        <v>#N/A</v>
      </c>
      <c r="AZ6" s="55" t="e">
        <f t="shared" si="6"/>
        <v>#N/A</v>
      </c>
      <c r="BA6" s="55">
        <f t="shared" si="6"/>
        <v>84.3</v>
      </c>
      <c r="BB6" s="55">
        <f t="shared" si="6"/>
        <v>80.7</v>
      </c>
      <c r="BC6" s="55">
        <f t="shared" si="6"/>
        <v>82.2</v>
      </c>
      <c r="BD6" s="55" t="str">
        <f>IF(BD8="-","【-】","【"&amp;SUBSTITUTE(TEXT(BD8,"#,##0.0"),"-","△")&amp;"】")</f>
        <v>【86.6】</v>
      </c>
      <c r="BE6" s="55" t="e">
        <f>IF(BE8="-",NA(),BE8)</f>
        <v>#N/A</v>
      </c>
      <c r="BF6" s="55" t="e">
        <f t="shared" ref="BF6:BN6" si="7">IF(BF8="-",NA(),BF8)</f>
        <v>#N/A</v>
      </c>
      <c r="BG6" s="55">
        <f t="shared" si="7"/>
        <v>0</v>
      </c>
      <c r="BH6" s="55">
        <f t="shared" si="7"/>
        <v>0</v>
      </c>
      <c r="BI6" s="55">
        <f t="shared" si="7"/>
        <v>0</v>
      </c>
      <c r="BJ6" s="55" t="e">
        <f t="shared" si="7"/>
        <v>#N/A</v>
      </c>
      <c r="BK6" s="55" t="e">
        <f t="shared" si="7"/>
        <v>#N/A</v>
      </c>
      <c r="BL6" s="55">
        <f t="shared" si="7"/>
        <v>120.5</v>
      </c>
      <c r="BM6" s="55">
        <f t="shared" si="7"/>
        <v>124.2</v>
      </c>
      <c r="BN6" s="55">
        <f t="shared" si="7"/>
        <v>121.6</v>
      </c>
      <c r="BO6" s="55" t="str">
        <f>IF(BO8="-","【-】","【"&amp;SUBSTITUTE(TEXT(BO8,"#,##0.0"),"-","△")&amp;"】")</f>
        <v>【70.7】</v>
      </c>
      <c r="BP6" s="55" t="e">
        <f>IF(BP8="-",NA(),BP8)</f>
        <v>#N/A</v>
      </c>
      <c r="BQ6" s="55" t="e">
        <f t="shared" ref="BQ6:BY6" si="8">IF(BQ8="-",NA(),BQ8)</f>
        <v>#N/A</v>
      </c>
      <c r="BR6" s="55">
        <f t="shared" si="8"/>
        <v>37.1</v>
      </c>
      <c r="BS6" s="55">
        <f t="shared" si="8"/>
        <v>34.299999999999997</v>
      </c>
      <c r="BT6" s="55">
        <f t="shared" si="8"/>
        <v>36.299999999999997</v>
      </c>
      <c r="BU6" s="55" t="e">
        <f t="shared" si="8"/>
        <v>#N/A</v>
      </c>
      <c r="BV6" s="55" t="e">
        <f t="shared" si="8"/>
        <v>#N/A</v>
      </c>
      <c r="BW6" s="55">
        <f t="shared" si="8"/>
        <v>70.400000000000006</v>
      </c>
      <c r="BX6" s="55">
        <f t="shared" si="8"/>
        <v>65.8</v>
      </c>
      <c r="BY6" s="55">
        <f t="shared" si="8"/>
        <v>65</v>
      </c>
      <c r="BZ6" s="55" t="str">
        <f>IF(BZ8="-","【-】","【"&amp;SUBSTITUTE(TEXT(BZ8,"#,##0.0"),"-","△")&amp;"】")</f>
        <v>【67.1】</v>
      </c>
      <c r="CA6" s="56" t="e">
        <f>IF(CA8="-",NA(),CA8)</f>
        <v>#N/A</v>
      </c>
      <c r="CB6" s="56" t="e">
        <f t="shared" ref="CB6:CJ6" si="9">IF(CB8="-",NA(),CB8)</f>
        <v>#N/A</v>
      </c>
      <c r="CC6" s="56">
        <f t="shared" si="9"/>
        <v>32612</v>
      </c>
      <c r="CD6" s="56">
        <f t="shared" si="9"/>
        <v>33596</v>
      </c>
      <c r="CE6" s="56">
        <f t="shared" si="9"/>
        <v>37300</v>
      </c>
      <c r="CF6" s="56" t="e">
        <f t="shared" si="9"/>
        <v>#N/A</v>
      </c>
      <c r="CG6" s="56" t="e">
        <f t="shared" si="9"/>
        <v>#N/A</v>
      </c>
      <c r="CH6" s="56">
        <f t="shared" si="9"/>
        <v>35788</v>
      </c>
      <c r="CI6" s="56">
        <f t="shared" si="9"/>
        <v>37855</v>
      </c>
      <c r="CJ6" s="56">
        <f t="shared" si="9"/>
        <v>39289</v>
      </c>
      <c r="CK6" s="55" t="str">
        <f>IF(CK8="-","【-】","【"&amp;SUBSTITUTE(TEXT(CK8,"#,##0"),"-","△")&amp;"】")</f>
        <v>【59,287】</v>
      </c>
      <c r="CL6" s="56" t="e">
        <f>IF(CL8="-",NA(),CL8)</f>
        <v>#N/A</v>
      </c>
      <c r="CM6" s="56" t="e">
        <f t="shared" ref="CM6:CU6" si="10">IF(CM8="-",NA(),CM8)</f>
        <v>#N/A</v>
      </c>
      <c r="CN6" s="56">
        <f t="shared" si="10"/>
        <v>12352</v>
      </c>
      <c r="CO6" s="56">
        <f t="shared" si="10"/>
        <v>13936</v>
      </c>
      <c r="CP6" s="56">
        <f t="shared" si="10"/>
        <v>13609</v>
      </c>
      <c r="CQ6" s="56" t="e">
        <f t="shared" si="10"/>
        <v>#N/A</v>
      </c>
      <c r="CR6" s="56" t="e">
        <f t="shared" si="10"/>
        <v>#N/A</v>
      </c>
      <c r="CS6" s="56">
        <f t="shared" si="10"/>
        <v>10602</v>
      </c>
      <c r="CT6" s="56">
        <f t="shared" si="10"/>
        <v>11234</v>
      </c>
      <c r="CU6" s="56">
        <f t="shared" si="10"/>
        <v>11512</v>
      </c>
      <c r="CV6" s="55" t="str">
        <f>IF(CV8="-","【-】","【"&amp;SUBSTITUTE(TEXT(CV8,"#,##0"),"-","△")&amp;"】")</f>
        <v>【17,202】</v>
      </c>
      <c r="CW6" s="55" t="e">
        <f>IF(CW8="-",NA(),CW8)</f>
        <v>#N/A</v>
      </c>
      <c r="CX6" s="55" t="e">
        <f t="shared" ref="CX6:DF6" si="11">IF(CX8="-",NA(),CX8)</f>
        <v>#N/A</v>
      </c>
      <c r="CY6" s="55">
        <f t="shared" si="11"/>
        <v>58.8</v>
      </c>
      <c r="CZ6" s="55">
        <f t="shared" si="11"/>
        <v>56.7</v>
      </c>
      <c r="DA6" s="55">
        <f t="shared" si="11"/>
        <v>55.6</v>
      </c>
      <c r="DB6" s="55" t="e">
        <f t="shared" si="11"/>
        <v>#N/A</v>
      </c>
      <c r="DC6" s="55" t="e">
        <f t="shared" si="11"/>
        <v>#N/A</v>
      </c>
      <c r="DD6" s="55">
        <f t="shared" si="11"/>
        <v>63.3</v>
      </c>
      <c r="DE6" s="55">
        <f t="shared" si="11"/>
        <v>68.5</v>
      </c>
      <c r="DF6" s="55">
        <f t="shared" si="11"/>
        <v>67.099999999999994</v>
      </c>
      <c r="DG6" s="55" t="str">
        <f>IF(DG8="-","【-】","【"&amp;SUBSTITUTE(TEXT(DG8,"#,##0.0"),"-","△")&amp;"】")</f>
        <v>【56.4】</v>
      </c>
      <c r="DH6" s="55" t="e">
        <f>IF(DH8="-",NA(),DH8)</f>
        <v>#N/A</v>
      </c>
      <c r="DI6" s="55" t="e">
        <f t="shared" ref="DI6:DQ6" si="12">IF(DI8="-",NA(),DI8)</f>
        <v>#N/A</v>
      </c>
      <c r="DJ6" s="55">
        <f t="shared" si="12"/>
        <v>13.5</v>
      </c>
      <c r="DK6" s="55">
        <f t="shared" si="12"/>
        <v>13.3</v>
      </c>
      <c r="DL6" s="55">
        <f t="shared" si="12"/>
        <v>12.4</v>
      </c>
      <c r="DM6" s="55" t="e">
        <f t="shared" si="12"/>
        <v>#N/A</v>
      </c>
      <c r="DN6" s="55" t="e">
        <f t="shared" si="12"/>
        <v>#N/A</v>
      </c>
      <c r="DO6" s="55">
        <f t="shared" si="12"/>
        <v>17.5</v>
      </c>
      <c r="DP6" s="55">
        <f t="shared" si="12"/>
        <v>17.5</v>
      </c>
      <c r="DQ6" s="55">
        <f t="shared" si="12"/>
        <v>17.3</v>
      </c>
      <c r="DR6" s="55" t="str">
        <f>IF(DR8="-","【-】","【"&amp;SUBSTITUTE(TEXT(DR8,"#,##0.0"),"-","△")&amp;"】")</f>
        <v>【24.8】</v>
      </c>
      <c r="DS6" s="55" t="e">
        <f>IF(DS8="-",NA(),DS8)</f>
        <v>#N/A</v>
      </c>
      <c r="DT6" s="55" t="e">
        <f t="shared" ref="DT6:EB6" si="13">IF(DT8="-",NA(),DT8)</f>
        <v>#N/A</v>
      </c>
      <c r="DU6" s="55">
        <f t="shared" si="13"/>
        <v>7.9</v>
      </c>
      <c r="DV6" s="55">
        <f t="shared" si="13"/>
        <v>15.6</v>
      </c>
      <c r="DW6" s="55">
        <f t="shared" si="13"/>
        <v>19.5</v>
      </c>
      <c r="DX6" s="55" t="e">
        <f t="shared" si="13"/>
        <v>#N/A</v>
      </c>
      <c r="DY6" s="55" t="e">
        <f t="shared" si="13"/>
        <v>#N/A</v>
      </c>
      <c r="DZ6" s="55">
        <f t="shared" si="13"/>
        <v>54.6</v>
      </c>
      <c r="EA6" s="55">
        <f t="shared" si="13"/>
        <v>56.9</v>
      </c>
      <c r="EB6" s="55">
        <f t="shared" si="13"/>
        <v>58.1</v>
      </c>
      <c r="EC6" s="55" t="str">
        <f>IF(EC8="-","【-】","【"&amp;SUBSTITUTE(TEXT(EC8,"#,##0.0"),"-","△")&amp;"】")</f>
        <v>【56.0】</v>
      </c>
      <c r="ED6" s="55" t="e">
        <f>IF(ED8="-",NA(),ED8)</f>
        <v>#N/A</v>
      </c>
      <c r="EE6" s="55" t="e">
        <f t="shared" ref="EE6:EM6" si="14">IF(EE8="-",NA(),EE8)</f>
        <v>#N/A</v>
      </c>
      <c r="EF6" s="55">
        <f t="shared" si="14"/>
        <v>37.200000000000003</v>
      </c>
      <c r="EG6" s="55">
        <f t="shared" si="14"/>
        <v>62.5</v>
      </c>
      <c r="EH6" s="55">
        <f t="shared" si="14"/>
        <v>58.5</v>
      </c>
      <c r="EI6" s="55" t="e">
        <f t="shared" si="14"/>
        <v>#N/A</v>
      </c>
      <c r="EJ6" s="55" t="e">
        <f t="shared" si="14"/>
        <v>#N/A</v>
      </c>
      <c r="EK6" s="55">
        <f t="shared" si="14"/>
        <v>71.7</v>
      </c>
      <c r="EL6" s="55">
        <f t="shared" si="14"/>
        <v>72.900000000000006</v>
      </c>
      <c r="EM6" s="55">
        <f t="shared" si="14"/>
        <v>73.900000000000006</v>
      </c>
      <c r="EN6" s="55" t="str">
        <f>IF(EN8="-","【-】","【"&amp;SUBSTITUTE(TEXT(EN8,"#,##0.0"),"-","△")&amp;"】")</f>
        <v>【70.7】</v>
      </c>
      <c r="EO6" s="56" t="e">
        <f>IF(EO8="-",NA(),EO8)</f>
        <v>#N/A</v>
      </c>
      <c r="EP6" s="56" t="e">
        <f t="shared" ref="EP6:EX6" si="15">IF(EP8="-",NA(),EP8)</f>
        <v>#N/A</v>
      </c>
      <c r="EQ6" s="56">
        <f t="shared" si="15"/>
        <v>17596279</v>
      </c>
      <c r="ER6" s="56">
        <f t="shared" si="15"/>
        <v>18015660</v>
      </c>
      <c r="ES6" s="56">
        <f t="shared" si="15"/>
        <v>18548173</v>
      </c>
      <c r="ET6" s="56" t="e">
        <f t="shared" si="15"/>
        <v>#N/A</v>
      </c>
      <c r="EU6" s="56" t="e">
        <f t="shared" si="15"/>
        <v>#N/A</v>
      </c>
      <c r="EV6" s="56">
        <f t="shared" si="15"/>
        <v>41891213</v>
      </c>
      <c r="EW6" s="56">
        <f t="shared" si="15"/>
        <v>42806727</v>
      </c>
      <c r="EX6" s="56">
        <f t="shared" si="15"/>
        <v>43530781</v>
      </c>
      <c r="EY6" s="56" t="str">
        <f>IF(EY8="-","【-】","【"&amp;SUBSTITUTE(TEXT(EY8,"#,##0"),"-","△")&amp;"】")</f>
        <v>【49,765,843】</v>
      </c>
    </row>
    <row r="7" spans="1:155" s="57" customFormat="1">
      <c r="A7" s="38" t="s">
        <v>156</v>
      </c>
      <c r="B7" s="53">
        <f t="shared" ref="B7:AH7" si="16">B8</f>
        <v>2021</v>
      </c>
      <c r="C7" s="53">
        <f t="shared" si="16"/>
        <v>197510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100床以上～200床未満</v>
      </c>
      <c r="O7" s="53" t="str">
        <f>O8</f>
        <v>非設置</v>
      </c>
      <c r="P7" s="53" t="str">
        <f>P8</f>
        <v>直営</v>
      </c>
      <c r="Q7" s="54">
        <f t="shared" si="16"/>
        <v>15</v>
      </c>
      <c r="R7" s="53" t="str">
        <f t="shared" si="16"/>
        <v>-</v>
      </c>
      <c r="S7" s="53" t="str">
        <f t="shared" si="16"/>
        <v>ド 透 訓</v>
      </c>
      <c r="T7" s="53" t="str">
        <f t="shared" si="16"/>
        <v>救 感 へ 災 輪</v>
      </c>
      <c r="U7" s="54" t="str">
        <f>U8</f>
        <v>-</v>
      </c>
      <c r="V7" s="54">
        <f>V8</f>
        <v>14987</v>
      </c>
      <c r="W7" s="53" t="str">
        <f>W8</f>
        <v>-</v>
      </c>
      <c r="X7" s="53" t="str">
        <f t="shared" si="16"/>
        <v>第２種該当</v>
      </c>
      <c r="Y7" s="53" t="str">
        <f t="shared" si="16"/>
        <v>１０：１</v>
      </c>
      <c r="Z7" s="54">
        <f t="shared" si="16"/>
        <v>151</v>
      </c>
      <c r="AA7" s="54">
        <f t="shared" si="16"/>
        <v>42</v>
      </c>
      <c r="AB7" s="54" t="str">
        <f t="shared" si="16"/>
        <v>-</v>
      </c>
      <c r="AC7" s="54" t="str">
        <f t="shared" si="16"/>
        <v>-</v>
      </c>
      <c r="AD7" s="54">
        <f t="shared" si="16"/>
        <v>4</v>
      </c>
      <c r="AE7" s="54">
        <f t="shared" si="16"/>
        <v>197</v>
      </c>
      <c r="AF7" s="54">
        <f t="shared" si="16"/>
        <v>42</v>
      </c>
      <c r="AG7" s="54">
        <f t="shared" si="16"/>
        <v>42</v>
      </c>
      <c r="AH7" s="54">
        <f t="shared" si="16"/>
        <v>84</v>
      </c>
      <c r="AI7" s="55" t="str">
        <f>AI8</f>
        <v>-</v>
      </c>
      <c r="AJ7" s="55" t="str">
        <f t="shared" ref="AJ7:AR7" si="17">AJ8</f>
        <v>-</v>
      </c>
      <c r="AK7" s="55">
        <f t="shared" si="17"/>
        <v>102.7</v>
      </c>
      <c r="AL7" s="55">
        <f t="shared" si="17"/>
        <v>103.5</v>
      </c>
      <c r="AM7" s="55">
        <f t="shared" si="17"/>
        <v>113.1</v>
      </c>
      <c r="AN7" s="55" t="str">
        <f t="shared" si="17"/>
        <v>-</v>
      </c>
      <c r="AO7" s="55" t="str">
        <f t="shared" si="17"/>
        <v>-</v>
      </c>
      <c r="AP7" s="55">
        <f t="shared" si="17"/>
        <v>96.9</v>
      </c>
      <c r="AQ7" s="55">
        <f t="shared" si="17"/>
        <v>100.6</v>
      </c>
      <c r="AR7" s="55">
        <f t="shared" si="17"/>
        <v>105.9</v>
      </c>
      <c r="AS7" s="55"/>
      <c r="AT7" s="55" t="str">
        <f>AT8</f>
        <v>-</v>
      </c>
      <c r="AU7" s="55" t="str">
        <f t="shared" ref="AU7:BC7" si="18">AU8</f>
        <v>-</v>
      </c>
      <c r="AV7" s="55">
        <f t="shared" si="18"/>
        <v>79.8</v>
      </c>
      <c r="AW7" s="55">
        <f t="shared" si="18"/>
        <v>75.400000000000006</v>
      </c>
      <c r="AX7" s="55">
        <f t="shared" si="18"/>
        <v>86.4</v>
      </c>
      <c r="AY7" s="55" t="str">
        <f t="shared" si="18"/>
        <v>-</v>
      </c>
      <c r="AZ7" s="55" t="str">
        <f t="shared" si="18"/>
        <v>-</v>
      </c>
      <c r="BA7" s="55">
        <f t="shared" si="18"/>
        <v>84.3</v>
      </c>
      <c r="BB7" s="55">
        <f t="shared" si="18"/>
        <v>80.7</v>
      </c>
      <c r="BC7" s="55">
        <f t="shared" si="18"/>
        <v>82.2</v>
      </c>
      <c r="BD7" s="55"/>
      <c r="BE7" s="55" t="str">
        <f>BE8</f>
        <v>-</v>
      </c>
      <c r="BF7" s="55" t="str">
        <f t="shared" ref="BF7:BN7" si="19">BF8</f>
        <v>-</v>
      </c>
      <c r="BG7" s="55">
        <f t="shared" si="19"/>
        <v>0</v>
      </c>
      <c r="BH7" s="55">
        <f t="shared" si="19"/>
        <v>0</v>
      </c>
      <c r="BI7" s="55">
        <f t="shared" si="19"/>
        <v>0</v>
      </c>
      <c r="BJ7" s="55" t="str">
        <f t="shared" si="19"/>
        <v>-</v>
      </c>
      <c r="BK7" s="55" t="str">
        <f t="shared" si="19"/>
        <v>-</v>
      </c>
      <c r="BL7" s="55">
        <f t="shared" si="19"/>
        <v>120.5</v>
      </c>
      <c r="BM7" s="55">
        <f t="shared" si="19"/>
        <v>124.2</v>
      </c>
      <c r="BN7" s="55">
        <f t="shared" si="19"/>
        <v>121.6</v>
      </c>
      <c r="BO7" s="55"/>
      <c r="BP7" s="55" t="str">
        <f>BP8</f>
        <v>-</v>
      </c>
      <c r="BQ7" s="55" t="str">
        <f t="shared" ref="BQ7:BY7" si="20">BQ8</f>
        <v>-</v>
      </c>
      <c r="BR7" s="55">
        <f t="shared" si="20"/>
        <v>37.1</v>
      </c>
      <c r="BS7" s="55">
        <f t="shared" si="20"/>
        <v>34.299999999999997</v>
      </c>
      <c r="BT7" s="55">
        <f t="shared" si="20"/>
        <v>36.299999999999997</v>
      </c>
      <c r="BU7" s="55" t="str">
        <f t="shared" si="20"/>
        <v>-</v>
      </c>
      <c r="BV7" s="55" t="str">
        <f t="shared" si="20"/>
        <v>-</v>
      </c>
      <c r="BW7" s="55">
        <f t="shared" si="20"/>
        <v>70.400000000000006</v>
      </c>
      <c r="BX7" s="55">
        <f t="shared" si="20"/>
        <v>65.8</v>
      </c>
      <c r="BY7" s="55">
        <f t="shared" si="20"/>
        <v>65</v>
      </c>
      <c r="BZ7" s="55"/>
      <c r="CA7" s="56" t="str">
        <f>CA8</f>
        <v>-</v>
      </c>
      <c r="CB7" s="56" t="str">
        <f t="shared" ref="CB7:CJ7" si="21">CB8</f>
        <v>-</v>
      </c>
      <c r="CC7" s="56">
        <f t="shared" si="21"/>
        <v>32612</v>
      </c>
      <c r="CD7" s="56">
        <f t="shared" si="21"/>
        <v>33596</v>
      </c>
      <c r="CE7" s="56">
        <f t="shared" si="21"/>
        <v>37300</v>
      </c>
      <c r="CF7" s="56" t="str">
        <f t="shared" si="21"/>
        <v>-</v>
      </c>
      <c r="CG7" s="56" t="str">
        <f t="shared" si="21"/>
        <v>-</v>
      </c>
      <c r="CH7" s="56">
        <f t="shared" si="21"/>
        <v>35788</v>
      </c>
      <c r="CI7" s="56">
        <f t="shared" si="21"/>
        <v>37855</v>
      </c>
      <c r="CJ7" s="56">
        <f t="shared" si="21"/>
        <v>39289</v>
      </c>
      <c r="CK7" s="55"/>
      <c r="CL7" s="56" t="str">
        <f>CL8</f>
        <v>-</v>
      </c>
      <c r="CM7" s="56" t="str">
        <f t="shared" ref="CM7:CU7" si="22">CM8</f>
        <v>-</v>
      </c>
      <c r="CN7" s="56">
        <f t="shared" si="22"/>
        <v>12352</v>
      </c>
      <c r="CO7" s="56">
        <f t="shared" si="22"/>
        <v>13936</v>
      </c>
      <c r="CP7" s="56">
        <f t="shared" si="22"/>
        <v>13609</v>
      </c>
      <c r="CQ7" s="56" t="str">
        <f t="shared" si="22"/>
        <v>-</v>
      </c>
      <c r="CR7" s="56" t="str">
        <f t="shared" si="22"/>
        <v>-</v>
      </c>
      <c r="CS7" s="56">
        <f t="shared" si="22"/>
        <v>10602</v>
      </c>
      <c r="CT7" s="56">
        <f t="shared" si="22"/>
        <v>11234</v>
      </c>
      <c r="CU7" s="56">
        <f t="shared" si="22"/>
        <v>11512</v>
      </c>
      <c r="CV7" s="55"/>
      <c r="CW7" s="55" t="str">
        <f>CW8</f>
        <v>-</v>
      </c>
      <c r="CX7" s="55" t="str">
        <f t="shared" ref="CX7:DF7" si="23">CX8</f>
        <v>-</v>
      </c>
      <c r="CY7" s="55">
        <f t="shared" si="23"/>
        <v>58.8</v>
      </c>
      <c r="CZ7" s="55">
        <f t="shared" si="23"/>
        <v>56.7</v>
      </c>
      <c r="DA7" s="55">
        <f t="shared" si="23"/>
        <v>55.6</v>
      </c>
      <c r="DB7" s="55" t="str">
        <f t="shared" si="23"/>
        <v>-</v>
      </c>
      <c r="DC7" s="55" t="str">
        <f t="shared" si="23"/>
        <v>-</v>
      </c>
      <c r="DD7" s="55">
        <f t="shared" si="23"/>
        <v>63.3</v>
      </c>
      <c r="DE7" s="55">
        <f t="shared" si="23"/>
        <v>68.5</v>
      </c>
      <c r="DF7" s="55">
        <f t="shared" si="23"/>
        <v>67.099999999999994</v>
      </c>
      <c r="DG7" s="55"/>
      <c r="DH7" s="55" t="str">
        <f>DH8</f>
        <v>-</v>
      </c>
      <c r="DI7" s="55" t="str">
        <f t="shared" ref="DI7:DQ7" si="24">DI8</f>
        <v>-</v>
      </c>
      <c r="DJ7" s="55">
        <f t="shared" si="24"/>
        <v>13.5</v>
      </c>
      <c r="DK7" s="55">
        <f t="shared" si="24"/>
        <v>13.3</v>
      </c>
      <c r="DL7" s="55">
        <f t="shared" si="24"/>
        <v>12.4</v>
      </c>
      <c r="DM7" s="55" t="str">
        <f t="shared" si="24"/>
        <v>-</v>
      </c>
      <c r="DN7" s="55" t="str">
        <f t="shared" si="24"/>
        <v>-</v>
      </c>
      <c r="DO7" s="55">
        <f t="shared" si="24"/>
        <v>17.5</v>
      </c>
      <c r="DP7" s="55">
        <f t="shared" si="24"/>
        <v>17.5</v>
      </c>
      <c r="DQ7" s="55">
        <f t="shared" si="24"/>
        <v>17.3</v>
      </c>
      <c r="DR7" s="55"/>
      <c r="DS7" s="55" t="str">
        <f>DS8</f>
        <v>-</v>
      </c>
      <c r="DT7" s="55" t="str">
        <f t="shared" ref="DT7:EB7" si="25">DT8</f>
        <v>-</v>
      </c>
      <c r="DU7" s="55">
        <f t="shared" si="25"/>
        <v>7.9</v>
      </c>
      <c r="DV7" s="55">
        <f t="shared" si="25"/>
        <v>15.6</v>
      </c>
      <c r="DW7" s="55">
        <f t="shared" si="25"/>
        <v>19.5</v>
      </c>
      <c r="DX7" s="55" t="str">
        <f t="shared" si="25"/>
        <v>-</v>
      </c>
      <c r="DY7" s="55" t="str">
        <f t="shared" si="25"/>
        <v>-</v>
      </c>
      <c r="DZ7" s="55">
        <f t="shared" si="25"/>
        <v>54.6</v>
      </c>
      <c r="EA7" s="55">
        <f t="shared" si="25"/>
        <v>56.9</v>
      </c>
      <c r="EB7" s="55">
        <f t="shared" si="25"/>
        <v>58.1</v>
      </c>
      <c r="EC7" s="55"/>
      <c r="ED7" s="55" t="str">
        <f>ED8</f>
        <v>-</v>
      </c>
      <c r="EE7" s="55" t="str">
        <f t="shared" ref="EE7:EM7" si="26">EE8</f>
        <v>-</v>
      </c>
      <c r="EF7" s="55">
        <f t="shared" si="26"/>
        <v>37.200000000000003</v>
      </c>
      <c r="EG7" s="55">
        <f t="shared" si="26"/>
        <v>62.5</v>
      </c>
      <c r="EH7" s="55">
        <f t="shared" si="26"/>
        <v>58.5</v>
      </c>
      <c r="EI7" s="55" t="str">
        <f t="shared" si="26"/>
        <v>-</v>
      </c>
      <c r="EJ7" s="55" t="str">
        <f t="shared" si="26"/>
        <v>-</v>
      </c>
      <c r="EK7" s="55">
        <f t="shared" si="26"/>
        <v>71.7</v>
      </c>
      <c r="EL7" s="55">
        <f t="shared" si="26"/>
        <v>72.900000000000006</v>
      </c>
      <c r="EM7" s="55">
        <f t="shared" si="26"/>
        <v>73.900000000000006</v>
      </c>
      <c r="EN7" s="55"/>
      <c r="EO7" s="56" t="str">
        <f>EO8</f>
        <v>-</v>
      </c>
      <c r="EP7" s="56" t="str">
        <f t="shared" ref="EP7:EX7" si="27">EP8</f>
        <v>-</v>
      </c>
      <c r="EQ7" s="56">
        <f t="shared" si="27"/>
        <v>17596279</v>
      </c>
      <c r="ER7" s="56">
        <f t="shared" si="27"/>
        <v>18015660</v>
      </c>
      <c r="ES7" s="56">
        <f t="shared" si="27"/>
        <v>18548173</v>
      </c>
      <c r="ET7" s="56" t="str">
        <f t="shared" si="27"/>
        <v>-</v>
      </c>
      <c r="EU7" s="56" t="str">
        <f t="shared" si="27"/>
        <v>-</v>
      </c>
      <c r="EV7" s="56">
        <f t="shared" si="27"/>
        <v>41891213</v>
      </c>
      <c r="EW7" s="56">
        <f t="shared" si="27"/>
        <v>42806727</v>
      </c>
      <c r="EX7" s="56">
        <f t="shared" si="27"/>
        <v>43530781</v>
      </c>
      <c r="EY7" s="56"/>
    </row>
    <row r="8" spans="1:155" s="57" customFormat="1">
      <c r="A8" s="38"/>
      <c r="B8" s="58">
        <v>2021</v>
      </c>
      <c r="C8" s="58">
        <v>197510</v>
      </c>
      <c r="D8" s="58">
        <v>46</v>
      </c>
      <c r="E8" s="58">
        <v>6</v>
      </c>
      <c r="F8" s="58">
        <v>0</v>
      </c>
      <c r="G8" s="58">
        <v>1</v>
      </c>
      <c r="H8" s="58" t="s">
        <v>157</v>
      </c>
      <c r="I8" s="58" t="s">
        <v>158</v>
      </c>
      <c r="J8" s="58" t="s">
        <v>158</v>
      </c>
      <c r="K8" s="58" t="s">
        <v>159</v>
      </c>
      <c r="L8" s="58" t="s">
        <v>160</v>
      </c>
      <c r="M8" s="58" t="s">
        <v>161</v>
      </c>
      <c r="N8" s="58" t="s">
        <v>162</v>
      </c>
      <c r="O8" s="58" t="s">
        <v>163</v>
      </c>
      <c r="P8" s="58" t="s">
        <v>164</v>
      </c>
      <c r="Q8" s="59">
        <v>15</v>
      </c>
      <c r="R8" s="58" t="s">
        <v>39</v>
      </c>
      <c r="S8" s="58" t="s">
        <v>165</v>
      </c>
      <c r="T8" s="58" t="s">
        <v>166</v>
      </c>
      <c r="U8" s="59" t="s">
        <v>39</v>
      </c>
      <c r="V8" s="59">
        <v>14987</v>
      </c>
      <c r="W8" s="58" t="s">
        <v>39</v>
      </c>
      <c r="X8" s="58" t="s">
        <v>167</v>
      </c>
      <c r="Y8" s="60" t="s">
        <v>168</v>
      </c>
      <c r="Z8" s="59">
        <v>151</v>
      </c>
      <c r="AA8" s="59">
        <v>42</v>
      </c>
      <c r="AB8" s="59" t="s">
        <v>39</v>
      </c>
      <c r="AC8" s="59" t="s">
        <v>39</v>
      </c>
      <c r="AD8" s="59">
        <v>4</v>
      </c>
      <c r="AE8" s="59">
        <v>197</v>
      </c>
      <c r="AF8" s="59">
        <v>42</v>
      </c>
      <c r="AG8" s="59">
        <v>42</v>
      </c>
      <c r="AH8" s="59">
        <v>84</v>
      </c>
      <c r="AI8" s="61" t="s">
        <v>39</v>
      </c>
      <c r="AJ8" s="61" t="s">
        <v>39</v>
      </c>
      <c r="AK8" s="61">
        <v>102.7</v>
      </c>
      <c r="AL8" s="61">
        <v>103.5</v>
      </c>
      <c r="AM8" s="61">
        <v>113.1</v>
      </c>
      <c r="AN8" s="61" t="s">
        <v>39</v>
      </c>
      <c r="AO8" s="61" t="s">
        <v>39</v>
      </c>
      <c r="AP8" s="61">
        <v>96.9</v>
      </c>
      <c r="AQ8" s="61">
        <v>100.6</v>
      </c>
      <c r="AR8" s="61">
        <v>105.9</v>
      </c>
      <c r="AS8" s="61">
        <v>106.2</v>
      </c>
      <c r="AT8" s="61" t="s">
        <v>39</v>
      </c>
      <c r="AU8" s="61" t="s">
        <v>39</v>
      </c>
      <c r="AV8" s="61">
        <v>79.8</v>
      </c>
      <c r="AW8" s="61">
        <v>75.400000000000006</v>
      </c>
      <c r="AX8" s="61">
        <v>86.4</v>
      </c>
      <c r="AY8" s="61" t="s">
        <v>39</v>
      </c>
      <c r="AZ8" s="61" t="s">
        <v>39</v>
      </c>
      <c r="BA8" s="61">
        <v>84.3</v>
      </c>
      <c r="BB8" s="61">
        <v>80.7</v>
      </c>
      <c r="BC8" s="61">
        <v>82.2</v>
      </c>
      <c r="BD8" s="61">
        <v>86.6</v>
      </c>
      <c r="BE8" s="62" t="s">
        <v>39</v>
      </c>
      <c r="BF8" s="62" t="s">
        <v>39</v>
      </c>
      <c r="BG8" s="62">
        <v>0</v>
      </c>
      <c r="BH8" s="62">
        <v>0</v>
      </c>
      <c r="BI8" s="62">
        <v>0</v>
      </c>
      <c r="BJ8" s="62" t="s">
        <v>39</v>
      </c>
      <c r="BK8" s="62" t="s">
        <v>39</v>
      </c>
      <c r="BL8" s="62">
        <v>120.5</v>
      </c>
      <c r="BM8" s="62">
        <v>124.2</v>
      </c>
      <c r="BN8" s="62">
        <v>121.6</v>
      </c>
      <c r="BO8" s="62">
        <v>70.7</v>
      </c>
      <c r="BP8" s="61" t="s">
        <v>39</v>
      </c>
      <c r="BQ8" s="61" t="s">
        <v>39</v>
      </c>
      <c r="BR8" s="61">
        <v>37.1</v>
      </c>
      <c r="BS8" s="61">
        <v>34.299999999999997</v>
      </c>
      <c r="BT8" s="61">
        <v>36.299999999999997</v>
      </c>
      <c r="BU8" s="61" t="s">
        <v>39</v>
      </c>
      <c r="BV8" s="61" t="s">
        <v>39</v>
      </c>
      <c r="BW8" s="61">
        <v>70.400000000000006</v>
      </c>
      <c r="BX8" s="61">
        <v>65.8</v>
      </c>
      <c r="BY8" s="61">
        <v>65</v>
      </c>
      <c r="BZ8" s="61">
        <v>67.099999999999994</v>
      </c>
      <c r="CA8" s="62" t="s">
        <v>39</v>
      </c>
      <c r="CB8" s="62" t="s">
        <v>39</v>
      </c>
      <c r="CC8" s="62">
        <v>32612</v>
      </c>
      <c r="CD8" s="62">
        <v>33596</v>
      </c>
      <c r="CE8" s="62">
        <v>37300</v>
      </c>
      <c r="CF8" s="62" t="s">
        <v>39</v>
      </c>
      <c r="CG8" s="62" t="s">
        <v>39</v>
      </c>
      <c r="CH8" s="62">
        <v>35788</v>
      </c>
      <c r="CI8" s="62">
        <v>37855</v>
      </c>
      <c r="CJ8" s="62">
        <v>39289</v>
      </c>
      <c r="CK8" s="61">
        <v>59287</v>
      </c>
      <c r="CL8" s="62" t="s">
        <v>39</v>
      </c>
      <c r="CM8" s="62" t="s">
        <v>39</v>
      </c>
      <c r="CN8" s="62">
        <v>12352</v>
      </c>
      <c r="CO8" s="62">
        <v>13936</v>
      </c>
      <c r="CP8" s="62">
        <v>13609</v>
      </c>
      <c r="CQ8" s="62" t="s">
        <v>39</v>
      </c>
      <c r="CR8" s="62" t="s">
        <v>39</v>
      </c>
      <c r="CS8" s="62">
        <v>10602</v>
      </c>
      <c r="CT8" s="62">
        <v>11234</v>
      </c>
      <c r="CU8" s="62">
        <v>11512</v>
      </c>
      <c r="CV8" s="61">
        <v>17202</v>
      </c>
      <c r="CW8" s="62" t="s">
        <v>39</v>
      </c>
      <c r="CX8" s="62" t="s">
        <v>39</v>
      </c>
      <c r="CY8" s="62">
        <v>58.8</v>
      </c>
      <c r="CZ8" s="62">
        <v>56.7</v>
      </c>
      <c r="DA8" s="62">
        <v>55.6</v>
      </c>
      <c r="DB8" s="62" t="s">
        <v>39</v>
      </c>
      <c r="DC8" s="62" t="s">
        <v>39</v>
      </c>
      <c r="DD8" s="62">
        <v>63.3</v>
      </c>
      <c r="DE8" s="62">
        <v>68.5</v>
      </c>
      <c r="DF8" s="62">
        <v>67.099999999999994</v>
      </c>
      <c r="DG8" s="62">
        <v>56.4</v>
      </c>
      <c r="DH8" s="62" t="s">
        <v>39</v>
      </c>
      <c r="DI8" s="62" t="s">
        <v>39</v>
      </c>
      <c r="DJ8" s="62">
        <v>13.5</v>
      </c>
      <c r="DK8" s="62">
        <v>13.3</v>
      </c>
      <c r="DL8" s="62">
        <v>12.4</v>
      </c>
      <c r="DM8" s="62" t="s">
        <v>39</v>
      </c>
      <c r="DN8" s="62" t="s">
        <v>39</v>
      </c>
      <c r="DO8" s="62">
        <v>17.5</v>
      </c>
      <c r="DP8" s="62">
        <v>17.5</v>
      </c>
      <c r="DQ8" s="62">
        <v>17.3</v>
      </c>
      <c r="DR8" s="62">
        <v>24.8</v>
      </c>
      <c r="DS8" s="61" t="s">
        <v>39</v>
      </c>
      <c r="DT8" s="61" t="s">
        <v>39</v>
      </c>
      <c r="DU8" s="61">
        <v>7.9</v>
      </c>
      <c r="DV8" s="61">
        <v>15.6</v>
      </c>
      <c r="DW8" s="61">
        <v>19.5</v>
      </c>
      <c r="DX8" s="61" t="s">
        <v>39</v>
      </c>
      <c r="DY8" s="61" t="s">
        <v>39</v>
      </c>
      <c r="DZ8" s="61">
        <v>54.6</v>
      </c>
      <c r="EA8" s="61">
        <v>56.9</v>
      </c>
      <c r="EB8" s="61">
        <v>58.1</v>
      </c>
      <c r="EC8" s="61">
        <v>56</v>
      </c>
      <c r="ED8" s="61" t="s">
        <v>39</v>
      </c>
      <c r="EE8" s="61" t="s">
        <v>39</v>
      </c>
      <c r="EF8" s="61">
        <v>37.200000000000003</v>
      </c>
      <c r="EG8" s="61">
        <v>62.5</v>
      </c>
      <c r="EH8" s="61">
        <v>58.5</v>
      </c>
      <c r="EI8" s="61" t="s">
        <v>39</v>
      </c>
      <c r="EJ8" s="61" t="s">
        <v>39</v>
      </c>
      <c r="EK8" s="61">
        <v>71.7</v>
      </c>
      <c r="EL8" s="61">
        <v>72.900000000000006</v>
      </c>
      <c r="EM8" s="61">
        <v>73.900000000000006</v>
      </c>
      <c r="EN8" s="61">
        <v>70.7</v>
      </c>
      <c r="EO8" s="62" t="s">
        <v>39</v>
      </c>
      <c r="EP8" s="62" t="s">
        <v>39</v>
      </c>
      <c r="EQ8" s="62">
        <v>17596279</v>
      </c>
      <c r="ER8" s="62">
        <v>18015660</v>
      </c>
      <c r="ES8" s="62">
        <v>18548173</v>
      </c>
      <c r="ET8" s="62" t="s">
        <v>39</v>
      </c>
      <c r="EU8" s="62" t="s">
        <v>39</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169</v>
      </c>
      <c r="C10" s="67" t="s">
        <v>170</v>
      </c>
      <c r="D10" s="67" t="s">
        <v>171</v>
      </c>
      <c r="E10" s="67" t="s">
        <v>172</v>
      </c>
      <c r="F10" s="67" t="s">
        <v>173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公夫</cp:lastModifiedBy>
  <cp:lastPrinted>2023-02-17T02:38:57Z</cp:lastPrinted>
  <dcterms:created xsi:type="dcterms:W3CDTF">2022-12-01T02:22:57Z</dcterms:created>
  <dcterms:modified xsi:type="dcterms:W3CDTF">2023-02-17T02:39:42Z</dcterms:modified>
  <cp:category/>
</cp:coreProperties>
</file>