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2\Desktop\ReportGenryu\【山梨県市町村課：1.27〆】公営企業に係わる経営比較分析表（令和３年度）の分析\26 小菅村\04法非適下水道【経営比較分析表】2021_194425_47_1718\"/>
    </mc:Choice>
  </mc:AlternateContent>
  <workbookProtection workbookAlgorithmName="SHA-512" workbookHashValue="MT4vDXkGkWnpc9hj1yfIiilY/ZraQWPyOUKS5ufPiCkG+MHPv/skYLyVnK26ur8zXq6h4g+M3PCz9S0ndO9RVw==" workbookSaltValue="V0yoX0K2jF3NFn+Jnymm3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<sst xmlns="http://schemas.openxmlformats.org/spreadsheetml/2006/main" count="236" uniqueCount="120">
  <si>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</si>
  <si>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</si>
  <si>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</si>
  <si>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</si>
  <si>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</si>
  <si>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</si>
  <si>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</si>
  <si>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</si>
  <si>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</si>
  <si>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</si>
  <si>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</si>
  <si>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</si>
  <si>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</si>
  <si>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</si>
  <si>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</si>
  <si>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</si>
  <si>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</si>
  <si>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</si>
  <si>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</si>
  <si>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</si>
  <si>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</si>
  <si>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</si>
  <si>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</si>
  <si>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</si>
  <si>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</si>
  <si>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</si>
  <si>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</si>
  <si>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</si>
  <si>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</si>
  <si>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</si>
  <si>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</si>
  <si>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</si>
  <si>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</si>
  <si>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</si>
  <si>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</si>
  <si>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</si>
  <si>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</si>
  <si>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</si>
  <si>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</si>
  <si>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</si>
  <si>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</si>
  <si>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</si>
  <si>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</si>
  <si>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</si>
  <si>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</si>
  <si>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</si>
  <si>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</si>
  <si>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</si>
  <si>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</si>
  <si>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</si>
  <si>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</si>
  <si>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</si>
  <si>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</si>
  <si>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</si>
  <si>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</si>
  <si>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</si>
  <si>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</si>
  <si>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</si>
  <si>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</si>
  <si>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</si>
  <si>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</si>
  <si>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</si>
  <si>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</si>
  <si>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</si>
  <si>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</si>
  <si>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</si>
  <si>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</si>
  <si>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</si>
  <si>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</si>
  <si>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</si>
  <si>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</si>
  <si>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</si>
  <si>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</si>
  <si>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</si>
  <si>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</si>
  <si>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</si>
  <si>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</si>
  <si>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</si>
  <si>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</si>
  <si>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</si>
  <si>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</si>
  <si>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</si>
  <si>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</si>
  <si>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</si>
  <si>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</si>
  <si>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</si>
  <si>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</si>
  <si>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</si>
  <si>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</si>
  <si>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</si>
  <si>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</si>
  <si>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</si>
  <si>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</si>
  <si>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</si>
  <si>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</si>
  <si>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</si>
  <si>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</si>
  <si>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</si>
  <si>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</si>
  <si>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</si>
  <si>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</si>
  <si>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</si>
  <si>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</si>
  <si>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</si>
  <si>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</si>
  <si>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</si>
  <si>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</si>
  <si>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</si>
  <si>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</si>
  <si>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</si>
  <si>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</si>
  <si>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</si>
  <si>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</si>
  <si>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</si>
  <si>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</si>
  <si>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</si>
  <si>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</si>
  <si>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収益的収支比率が対前年に比べ減少し、100％を下回っている。また経費回収率も類似団体と比較して低い水準である。当該地域は利用人口50人未満の小規模地区であることから料金改定による健全性の向上は困難であることから、総合的な計画が必要である。
</t>
    <rPh sb="0" eb="7">
      <t>シュウエキテキシュウシヒリツ</t>
    </rPh>
    <rPh sb="8" eb="11">
      <t>タイゼンネン</t>
    </rPh>
    <rPh sb="12" eb="13">
      <t>クラ</t>
    </rPh>
    <rPh sb="14" eb="16">
      <t>ゲンショウ</t>
    </rPh>
    <rPh sb="23" eb="25">
      <t>シタマワ</t>
    </rPh>
    <rPh sb="32" eb="37">
      <t>ケイヒカイシュウリツ</t>
    </rPh>
    <rPh sb="38" eb="42">
      <t>ルイジダンタイ</t>
    </rPh>
    <rPh sb="43" eb="45">
      <t>ヒカク</t>
    </rPh>
    <rPh sb="47" eb="48">
      <t>ヒク</t>
    </rPh>
    <rPh sb="49" eb="51">
      <t>スイジュン</t>
    </rPh>
    <rPh sb="55" eb="59">
      <t>トウガイチイキ</t>
    </rPh>
    <rPh sb="60" eb="64">
      <t>リヨウジンコウ</t>
    </rPh>
    <rPh sb="66" eb="69">
      <t>ニンミマン</t>
    </rPh>
    <rPh sb="70" eb="73">
      <t>ショウキボ</t>
    </rPh>
    <rPh sb="73" eb="75">
      <t>チク</t>
    </rPh>
    <rPh sb="82" eb="86">
      <t>リョウキンカイテイ</t>
    </rPh>
    <rPh sb="89" eb="92">
      <t>ケンゼンセイ</t>
    </rPh>
    <rPh sb="93" eb="95">
      <t>コウジョウ</t>
    </rPh>
    <rPh sb="96" eb="98">
      <t>コンナン</t>
    </rPh>
    <rPh sb="106" eb="109">
      <t>ソウゴウテキ</t>
    </rPh>
    <rPh sb="110" eb="112">
      <t>ケイカク</t>
    </rPh>
    <rPh sb="113" eb="115">
      <t>ヒツヨウ</t>
    </rPh>
    <phoneticPr fontId="4"/>
  </si>
  <si>
    <t>建設から20年が経過し施設の老朽化が進んでいることから、平成28年度に機能診断を行い、平成29年度に最適整備構想を策定している。これに基づき計画的な施設更新を図っていく予定である。</t>
    <rPh sb="0" eb="2">
      <t>ケンセツ</t>
    </rPh>
    <rPh sb="28" eb="30">
      <t>ヘイセイ</t>
    </rPh>
    <rPh sb="32" eb="34">
      <t>ネンド</t>
    </rPh>
    <rPh sb="35" eb="39">
      <t>キノウシンダン</t>
    </rPh>
    <rPh sb="40" eb="41">
      <t>オコナ</t>
    </rPh>
    <rPh sb="43" eb="45">
      <t>ヘイセイ</t>
    </rPh>
    <rPh sb="47" eb="49">
      <t>ネンド</t>
    </rPh>
    <rPh sb="50" eb="56">
      <t>サイテキセイビコウソウ</t>
    </rPh>
    <rPh sb="57" eb="59">
      <t>サクテイ</t>
    </rPh>
    <rPh sb="67" eb="68">
      <t>モト</t>
    </rPh>
    <rPh sb="70" eb="73">
      <t>ケイカクテキ</t>
    </rPh>
    <rPh sb="74" eb="78">
      <t>シセツコウシン</t>
    </rPh>
    <rPh sb="79" eb="80">
      <t>ハカ</t>
    </rPh>
    <rPh sb="84" eb="86">
      <t>ヨテイ</t>
    </rPh>
    <phoneticPr fontId="4"/>
  </si>
  <si>
    <t>本事業の利用人口はごく少数であり、かつ減少傾向にあることから今後経費回収率の向上は見込みづらい状況にある。一方で施設の老朽化に伴う改修が数年後には控えている。平成29年度に策定した最適整備構想をもとにした計画的な施設更新を行うとともに経常経費の削減や利用人口の増加に向けた取り組みなど、本事業にとどまらない取り組みが必要となっている。</t>
    <rPh sb="0" eb="3">
      <t>ホンジギョウ</t>
    </rPh>
    <rPh sb="4" eb="8">
      <t>リヨウジンコウ</t>
    </rPh>
    <rPh sb="11" eb="13">
      <t>ショウスウ</t>
    </rPh>
    <rPh sb="19" eb="23">
      <t>ゲンショウケイコウ</t>
    </rPh>
    <rPh sb="30" eb="37">
      <t>コンゴケイヒカイシュウリツ</t>
    </rPh>
    <rPh sb="38" eb="40">
      <t>コウジョウ</t>
    </rPh>
    <rPh sb="41" eb="43">
      <t>ミコ</t>
    </rPh>
    <rPh sb="47" eb="49">
      <t>ジョウキョウ</t>
    </rPh>
    <rPh sb="53" eb="55">
      <t>イッポウ</t>
    </rPh>
    <rPh sb="56" eb="58">
      <t>シセツ</t>
    </rPh>
    <rPh sb="59" eb="62">
      <t>ロウキュウカ</t>
    </rPh>
    <rPh sb="63" eb="64">
      <t>トモナ</t>
    </rPh>
    <rPh sb="65" eb="67">
      <t>カイシュウ</t>
    </rPh>
    <rPh sb="68" eb="71">
      <t>スウネンゴ</t>
    </rPh>
    <rPh sb="73" eb="74">
      <t>ヒカ</t>
    </rPh>
    <rPh sb="79" eb="81">
      <t>ヘイセイ</t>
    </rPh>
    <rPh sb="83" eb="85">
      <t>ネンド</t>
    </rPh>
    <rPh sb="86" eb="88">
      <t>サクテイ</t>
    </rPh>
    <rPh sb="90" eb="96">
      <t>サイテキセイビコウソウ</t>
    </rPh>
    <rPh sb="102" eb="104">
      <t>ケイカク</t>
    </rPh>
    <rPh sb="104" eb="105">
      <t>テキ</t>
    </rPh>
    <rPh sb="106" eb="110">
      <t>シセツコウシン</t>
    </rPh>
    <rPh sb="111" eb="112">
      <t>オコナ</t>
    </rPh>
    <rPh sb="117" eb="121">
      <t>ケイジョウケイヒ</t>
    </rPh>
    <rPh sb="122" eb="124">
      <t>サクゲン</t>
    </rPh>
    <rPh sb="125" eb="129">
      <t>リヨウジンコウ</t>
    </rPh>
    <rPh sb="130" eb="132">
      <t>ゾウカ</t>
    </rPh>
    <rPh sb="133" eb="134">
      <t>ム</t>
    </rPh>
    <rPh sb="136" eb="137">
      <t>ト</t>
    </rPh>
    <rPh sb="138" eb="139">
      <t>ク</t>
    </rPh>
    <rPh sb="143" eb="146">
      <t>ホンジギョウ</t>
    </rPh>
    <rPh sb="153" eb="154">
      <t>ト</t>
    </rPh>
    <rPh sb="155" eb="156">
      <t>ク</t>
    </rPh>
    <rPh sb="158" eb="1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</si>
</sst>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44-4B7C-90A0-E352F2824B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7144-4B7C-90A0-E352F2824B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50.6</c:v>
                </c:pt>
                <c:pt idx="1">
                  <c:v>51.81</c:v>
                </c:pt>
                <c:pt idx="2">
                  <c:v>51.81</c:v>
                </c:pt>
                <c:pt idx="3">
                  <c:v>56.63</c:v>
                </c:pt>
                <c:pt idx="4">
                  <c:v>56.63</c:v>
                </c:pt>
              </c:numCache>
            </c:numRef>
          </c:val>
          <c:extLst>
            <c:ext xmlns:c16="http://schemas.microsoft.com/office/drawing/2014/chart" uri="{C3380CC4-5D6E-409C-BE32-E72D297353CC}">
              <c16:uniqueId val="{00000000-4848-4DC5-A6D1-0E6877FA82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848-4DC5-A6D1-0E6877FA82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FE2-425E-8F95-F9CA9778FE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FE2-425E-8F95-F9CA9778FE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c:v>
                </c:pt>
                <c:pt idx="1">
                  <c:v>97.34</c:v>
                </c:pt>
                <c:pt idx="2">
                  <c:v>98.65</c:v>
                </c:pt>
                <c:pt idx="3">
                  <c:v>107.53</c:v>
                </c:pt>
                <c:pt idx="4">
                  <c:v>73.09</c:v>
                </c:pt>
              </c:numCache>
            </c:numRef>
          </c:val>
          <c:extLst>
            <c:ext xmlns:c16="http://schemas.microsoft.com/office/drawing/2014/chart" uri="{C3380CC4-5D6E-409C-BE32-E72D297353CC}">
              <c16:uniqueId val="{00000000-0C65-441D-8002-FEF87E748A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5-441D-8002-FEF87E748A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0-48E8-9CDB-E5CC8BF94D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0-48E8-9CDB-E5CC8BF94D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DB-4C90-87D1-FF2828D55C7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DB-4C90-87D1-FF2828D55C7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5E-46DB-8BA0-927E538115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5E-46DB-8BA0-927E538115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B1-4552-B45D-7DD1169CB4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B1-4552-B45D-7DD1169CB4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561.95000000000005</c:v>
                </c:pt>
                <c:pt idx="1">
                  <c:v>336.94</c:v>
                </c:pt>
                <c:pt idx="2" formatCode="#,##0.00;&quot;△&quot;#,##0.00">
                  <c:v>0</c:v>
                </c:pt>
                <c:pt idx="3">
                  <c:v>126.82</c:v>
                </c:pt>
                <c:pt idx="4">
                  <c:v>170.46</c:v>
                </c:pt>
              </c:numCache>
            </c:numRef>
          </c:val>
          <c:extLst>
            <c:ext xmlns:c16="http://schemas.microsoft.com/office/drawing/2014/chart" uri="{C3380CC4-5D6E-409C-BE32-E72D297353CC}">
              <c16:uniqueId val="{00000000-C14A-45DA-B220-C136BD5F7C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14A-45DA-B220-C136BD5F7C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28.94</c:v>
                </c:pt>
                <c:pt idx="1">
                  <c:v>24.7</c:v>
                </c:pt>
                <c:pt idx="2">
                  <c:v>13.97</c:v>
                </c:pt>
                <c:pt idx="3">
                  <c:v>18.57</c:v>
                </c:pt>
                <c:pt idx="4">
                  <c:v>23.76</c:v>
                </c:pt>
              </c:numCache>
            </c:numRef>
          </c:val>
          <c:extLst>
            <c:ext xmlns:c16="http://schemas.microsoft.com/office/drawing/2014/chart" uri="{C3380CC4-5D6E-409C-BE32-E72D297353CC}">
              <c16:uniqueId val="{00000000-328D-4C7F-86E9-FDA341723E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28D-4C7F-86E9-FDA341723E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149.94999999999999</c:v>
                </c:pt>
                <c:pt idx="1">
                  <c:v>159.34</c:v>
                </c:pt>
                <c:pt idx="2">
                  <c:v>270.33</c:v>
                </c:pt>
                <c:pt idx="3">
                  <c:v>175.82</c:v>
                </c:pt>
                <c:pt idx="4">
                  <c:v>150.02000000000001</c:v>
                </c:pt>
              </c:numCache>
            </c:numRef>
          </c:val>
          <c:extLst>
            <c:ext xmlns:c16="http://schemas.microsoft.com/office/drawing/2014/chart" uri="{C3380CC4-5D6E-409C-BE32-E72D297353CC}">
              <c16:uniqueId val="{00000000-37AB-4F66-BE22-3074B472CC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37AB-4F66-BE22-3074B472CC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山梨県　小菅村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679</v>
      </c>
      <c r="AM8" s="55"/>
      <c r="AN8" s="55"/>
      <c r="AO8" s="55"/>
      <c r="AP8" s="55"/>
      <c r="AQ8" s="55"/>
      <c r="AR8" s="55"/>
      <c r="AS8" s="55"/>
      <c r="AT8" s="54">
        <f>データ!T6</f>
        <v>52.78</v>
      </c>
      <c r="AU8" s="54"/>
      <c r="AV8" s="54"/>
      <c r="AW8" s="54"/>
      <c r="AX8" s="54"/>
      <c r="AY8" s="54"/>
      <c r="AZ8" s="54"/>
      <c r="BA8" s="54"/>
      <c r="BB8" s="54">
        <f>データ!U6</f>
        <v>12.86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7.21</v>
      </c>
      <c r="Q10" s="54"/>
      <c r="R10" s="54"/>
      <c r="S10" s="54"/>
      <c r="T10" s="54"/>
      <c r="U10" s="54"/>
      <c r="V10" s="54"/>
      <c r="W10" s="54">
        <f>データ!Q6</f>
        <v>100</v>
      </c>
      <c r="X10" s="54"/>
      <c r="Y10" s="54"/>
      <c r="Z10" s="54"/>
      <c r="AA10" s="54"/>
      <c r="AB10" s="54"/>
      <c r="AC10" s="54"/>
      <c r="AD10" s="55">
        <f>データ!R6</f>
        <v>2520</v>
      </c>
      <c r="AE10" s="55"/>
      <c r="AF10" s="55"/>
      <c r="AG10" s="55"/>
      <c r="AH10" s="55"/>
      <c r="AI10" s="55"/>
      <c r="AJ10" s="55"/>
      <c r="AK10" s="2"/>
      <c r="AL10" s="55">
        <f>データ!V6</f>
        <v>48</v>
      </c>
      <c r="AM10" s="55"/>
      <c r="AN10" s="55"/>
      <c r="AO10" s="55"/>
      <c r="AP10" s="55"/>
      <c r="AQ10" s="55"/>
      <c r="AR10" s="55"/>
      <c r="AS10" s="55"/>
      <c r="AT10" s="54">
        <f>データ!W6</f>
        <v>0.06</v>
      </c>
      <c r="AU10" s="54"/>
      <c r="AV10" s="54"/>
      <c r="AW10" s="54"/>
      <c r="AX10" s="54"/>
      <c r="AY10" s="54"/>
      <c r="AZ10" s="54"/>
      <c r="BA10" s="54"/>
      <c r="BB10" s="54">
        <f>データ!X6</f>
        <v>800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tsoabnKgZw5ecPM9bSMykMeK+s2H6vu6asBZ+MMhUNWy5bjebL0ujIDxgG9xNheGpZFbR+TZrdQFmnJtB/XiLQ==" saltValue="OMB3kRoDkN7xOcV38hJU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194425</v>
      </c>
      <c r="D6" s="19">
        <f t="shared" si="3"/>
        <v>47</v>
      </c>
      <c r="E6" s="19">
        <f t="shared" si="3"/>
        <v>17</v>
      </c>
      <c r="F6" s="19">
        <f t="shared" si="3"/>
        <v>5</v>
      </c>
      <c r="G6" s="19">
        <f t="shared" si="3"/>
        <v>0</v>
      </c>
      <c r="H6" s="19" t="str">
        <f t="shared" si="3"/>
        <v>山梨県　小菅村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7.21</v>
      </c>
      <c r="Q6" s="20">
        <f t="shared" si="3"/>
        <v>100</v>
      </c>
      <c r="R6" s="20">
        <f t="shared" si="3"/>
        <v>2520</v>
      </c>
      <c r="S6" s="20">
        <f t="shared" si="3"/>
        <v>679</v>
      </c>
      <c r="T6" s="20">
        <f t="shared" si="3"/>
        <v>52.78</v>
      </c>
      <c r="U6" s="20">
        <f t="shared" si="3"/>
        <v>12.86</v>
      </c>
      <c r="V6" s="20">
        <f t="shared" si="3"/>
        <v>48</v>
      </c>
      <c r="W6" s="20">
        <f t="shared" si="3"/>
        <v>0.06</v>
      </c>
      <c r="X6" s="20">
        <f t="shared" si="3"/>
        <v>800</v>
      </c>
      <c r="Y6" s="21">
        <f>IF(Y7="",NA(),Y7)</f>
        <v>96</v>
      </c>
      <c r="Z6" s="21">
        <f t="shared" ref="Z6:AH6" si="4">IF(Z7="",NA(),Z7)</f>
        <v>97.34</v>
      </c>
      <c r="AA6" s="21">
        <f t="shared" si="4"/>
        <v>98.65</v>
      </c>
      <c r="AB6" s="21">
        <f t="shared" si="4"/>
        <v>107.53</v>
      </c>
      <c r="AC6" s="21">
        <f t="shared" si="4"/>
        <v>73.09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561.95000000000005</v>
      </c>
      <c r="BG6" s="21">
        <f t="shared" ref="BG6:BO6" si="7">IF(BG7="",NA(),BG7)</f>
        <v>336.94</v>
      </c>
      <c r="BH6" s="20">
        <f t="shared" si="7"/>
        <v>0</v>
      </c>
      <c r="BI6" s="21">
        <f t="shared" si="7"/>
        <v>126.82</v>
      </c>
      <c r="BJ6" s="21">
        <f t="shared" si="7"/>
        <v>170.46</v>
      </c>
      <c r="BK6" s="21">
        <f t="shared" si="7"/>
        <v>855.8</v>
      </c>
      <c r="BL6" s="21">
        <f t="shared" si="7"/>
        <v>789.46</v>
      </c>
      <c r="BM6" s="21">
        <f t="shared" si="7"/>
        <v>826.83</v>
      </c>
      <c r="BN6" s="21">
        <f t="shared" si="7"/>
        <v>867.83</v>
      </c>
      <c r="BO6" s="21">
        <f t="shared" si="7"/>
        <v>791.76</v>
      </c>
      <c r="BP6" s="20" t="str">
        <f>IF(BP7="","",IF(BP7="-","【-】","【"&amp;SUBSTITUTE(TEXT(BP7,"#,##0.00"),"-","△")&amp;"】"))</f>
        <v>【786.37】</v>
      </c>
      <c r="BQ6" s="21">
        <f>IF(BQ7="",NA(),BQ7)</f>
        <v>28.94</v>
      </c>
      <c r="BR6" s="21">
        <f t="shared" ref="BR6:BZ6" si="8">IF(BR7="",NA(),BR7)</f>
        <v>24.7</v>
      </c>
      <c r="BS6" s="21">
        <f t="shared" si="8"/>
        <v>13.97</v>
      </c>
      <c r="BT6" s="21">
        <f t="shared" si="8"/>
        <v>18.57</v>
      </c>
      <c r="BU6" s="21">
        <f t="shared" si="8"/>
        <v>23.76</v>
      </c>
      <c r="BV6" s="21">
        <f t="shared" si="8"/>
        <v>59.8</v>
      </c>
      <c r="BW6" s="21">
        <f t="shared" si="8"/>
        <v>57.77</v>
      </c>
      <c r="BX6" s="21">
        <f t="shared" si="8"/>
        <v>57.31</v>
      </c>
      <c r="BY6" s="21">
        <f t="shared" si="8"/>
        <v>57.08</v>
      </c>
      <c r="BZ6" s="21">
        <f t="shared" si="8"/>
        <v>56.26</v>
      </c>
      <c r="CA6" s="20" t="str">
        <f>IF(CA7="","",IF(CA7="-","【-】","【"&amp;SUBSTITUTE(TEXT(CA7,"#,##0.00"),"-","△")&amp;"】"))</f>
        <v>【60.65】</v>
      </c>
      <c r="CB6" s="21">
        <f>IF(CB7="",NA(),CB7)</f>
        <v>149.94999999999999</v>
      </c>
      <c r="CC6" s="21">
        <f t="shared" ref="CC6:CK6" si="9">IF(CC7="",NA(),CC7)</f>
        <v>159.34</v>
      </c>
      <c r="CD6" s="21">
        <f t="shared" si="9"/>
        <v>270.33</v>
      </c>
      <c r="CE6" s="21">
        <f t="shared" si="9"/>
        <v>175.82</v>
      </c>
      <c r="CF6" s="21">
        <f t="shared" si="9"/>
        <v>150.02000000000001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50.6</v>
      </c>
      <c r="CN6" s="21">
        <f t="shared" ref="CN6:CV6" si="10">IF(CN7="",NA(),CN7)</f>
        <v>51.81</v>
      </c>
      <c r="CO6" s="21">
        <f t="shared" si="10"/>
        <v>51.81</v>
      </c>
      <c r="CP6" s="21">
        <f t="shared" si="10"/>
        <v>56.63</v>
      </c>
      <c r="CQ6" s="21">
        <f t="shared" si="10"/>
        <v>56.63</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194425</v>
      </c>
      <c r="D7" s="23">
        <v>47</v>
      </c>
      <c r="E7" s="23">
        <v>17</v>
      </c>
      <c r="F7" s="23">
        <v>5</v>
      </c>
      <c r="G7" s="23">
        <v>0</v>
      </c>
      <c r="H7" s="23" t="s">
        <v>98</v>
      </c>
      <c r="I7" s="23" t="s">
        <v>99</v>
      </c>
      <c r="J7" s="23" t="s">
        <v>100</v>
      </c>
      <c r="K7" s="23" t="s">
        <v>101</v>
      </c>
      <c r="L7" s="23" t="s">
        <v>102</v>
      </c>
      <c r="M7" s="23" t="s">
        <v>103</v>
      </c>
      <c r="N7" s="24" t="s">
        <v>104</v>
      </c>
      <c r="O7" s="24" t="s">
        <v>105</v>
      </c>
      <c r="P7" s="24">
        <v>7.21</v>
      </c>
      <c r="Q7" s="24">
        <v>100</v>
      </c>
      <c r="R7" s="24">
        <v>2520</v>
      </c>
      <c r="S7" s="24">
        <v>679</v>
      </c>
      <c r="T7" s="24">
        <v>52.78</v>
      </c>
      <c r="U7" s="24">
        <v>12.86</v>
      </c>
      <c r="V7" s="24">
        <v>48</v>
      </c>
      <c r="W7" s="24">
        <v>0.06</v>
      </c>
      <c r="X7" s="24">
        <v>800</v>
      </c>
      <c r="Y7" s="24">
        <v>96</v>
      </c>
      <c r="Z7" s="24">
        <v>97.34</v>
      </c>
      <c r="AA7" s="24">
        <v>98.65</v>
      </c>
      <c r="AB7" s="24">
        <v>107.53</v>
      </c>
      <c r="AC7" s="24">
        <v>73.09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561.95000000000005</v>
      </c>
      <c r="BG7" s="24">
        <v>336.94</v>
      </c>
      <c r="BH7" s="24">
        <v>0</v>
      </c>
      <c r="BI7" s="24">
        <v>126.82</v>
      </c>
      <c r="BJ7" s="24">
        <v>170.46</v>
      </c>
      <c r="BK7" s="24">
        <v>855.8</v>
      </c>
      <c r="BL7" s="24">
        <v>789.46</v>
      </c>
      <c r="BM7" s="24">
        <v>826.83</v>
      </c>
      <c r="BN7" s="24">
        <v>867.83</v>
      </c>
      <c r="BO7" s="24">
        <v>791.76</v>
      </c>
      <c r="BP7" s="24">
        <v>786.37</v>
      </c>
      <c r="BQ7" s="24">
        <v>28.94</v>
      </c>
      <c r="BR7" s="24">
        <v>24.7</v>
      </c>
      <c r="BS7" s="24">
        <v>13.97</v>
      </c>
      <c r="BT7" s="24">
        <v>18.57</v>
      </c>
      <c r="BU7" s="24">
        <v>23.76</v>
      </c>
      <c r="BV7" s="24">
        <v>59.8</v>
      </c>
      <c r="BW7" s="24">
        <v>57.77</v>
      </c>
      <c r="BX7" s="24">
        <v>57.31</v>
      </c>
      <c r="BY7" s="24">
        <v>57.08</v>
      </c>
      <c r="BZ7" s="24">
        <v>56.26</v>
      </c>
      <c r="CA7" s="24">
        <v>60.65</v>
      </c>
      <c r="CB7" s="24">
        <v>149.94999999999999</v>
      </c>
      <c r="CC7" s="24">
        <v>159.34</v>
      </c>
      <c r="CD7" s="24">
        <v>270.33</v>
      </c>
      <c r="CE7" s="24">
        <v>175.82</v>
      </c>
      <c r="CF7" s="24">
        <v>150.02000000000001</v>
      </c>
      <c r="CG7" s="24">
        <v>263.76</v>
      </c>
      <c r="CH7" s="24">
        <v>274.35000000000002</v>
      </c>
      <c r="CI7" s="24">
        <v>273.52</v>
      </c>
      <c r="CJ7" s="24">
        <v>274.99</v>
      </c>
      <c r="CK7" s="24">
        <v>282.08999999999997</v>
      </c>
      <c r="CL7" s="24">
        <v>256.97000000000003</v>
      </c>
      <c r="CM7" s="24">
        <v>50.6</v>
      </c>
      <c r="CN7" s="24">
        <v>51.81</v>
      </c>
      <c r="CO7" s="24">
        <v>51.81</v>
      </c>
      <c r="CP7" s="24">
        <v>56.63</v>
      </c>
      <c r="CQ7" s="24">
        <v>56.63</v>
      </c>
      <c r="CR7" s="24">
        <v>51.75</v>
      </c>
      <c r="CS7" s="24">
        <v>50.68</v>
      </c>
      <c r="CT7" s="24">
        <v>50.14</v>
      </c>
      <c r="CU7" s="24">
        <v>54.83</v>
      </c>
      <c r="CV7" s="24">
        <v>66.53</v>
      </c>
      <c r="CW7" s="24">
        <v>61.14</v>
      </c>
      <c r="CX7" s="24">
        <v>100</v>
      </c>
      <c r="CY7" s="24">
        <v>100</v>
      </c>
      <c r="CZ7" s="24">
        <v>100</v>
      </c>
      <c r="DA7" s="24">
        <v>100</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2022-12-01T01:57:27Z</dcterms:created>
  <dcterms:modified xsi:type="dcterms:W3CDTF">2023-01-18T06:36:21Z</dcterms:modified>
  <cp:category/>
</cp:coreProperties>
</file>