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2\Desktop\ReportGenryu\【山梨県市町村課：1.27〆】公営企業に係わる経営比較分析表（令和３年度）の分析\26 小菅村\04法非適下水道【経営比較分析表】2021_194425_47_1718\"/>
    </mc:Choice>
  </mc:AlternateContent>
  <workbookProtection workbookAlgorithmName="SHA-512" workbookHashValue="r1LmxCxxIzF8w67Q4K+msUla0X1ExXb0QLkcOa/KG5S7+UUjFoBU2bu9Ufo5yYmWwv8+WetfuLDY9VmMZAjQ9w==" workbookSaltValue="YFFGGqvENksv5W5xoRn3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<sst xmlns="http://schemas.openxmlformats.org/spreadsheetml/2006/main" count="236" uniqueCount="119">
  <si>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</si>
  <si>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</si>
  <si>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</si>
  <si>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</si>
  <si>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</si>
  <si>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</si>
  <si>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</si>
  <si>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</si>
  <si>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</si>
  <si>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</si>
  <si>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</si>
  <si>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</si>
  <si>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</si>
  <si>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</si>
  <si>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</si>
  <si>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</si>
  <si>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</si>
  <si>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</si>
  <si>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</si>
  <si>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</si>
  <si>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</si>
  <si>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</si>
  <si>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</si>
  <si>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</si>
  <si>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</si>
  <si>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</si>
  <si>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</si>
  <si>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</si>
  <si>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</si>
  <si>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</si>
  <si>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</si>
  <si>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</si>
  <si>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</si>
  <si>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</si>
  <si>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</si>
  <si>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</si>
  <si>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</si>
  <si>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</si>
  <si>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</si>
  <si>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</si>
  <si>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</si>
  <si>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</si>
  <si>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</si>
  <si>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</si>
  <si>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</si>
  <si>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</si>
  <si>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</si>
  <si>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</si>
  <si>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</si>
  <si>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</si>
  <si>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</si>
  <si>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</si>
  <si>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</si>
  <si>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</si>
  <si>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</si>
  <si>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</si>
  <si>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</si>
  <si>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</si>
  <si>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</si>
  <si>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</si>
  <si>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</si>
  <si>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</si>
  <si>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</si>
  <si>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</si>
  <si>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</si>
  <si>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</si>
  <si>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</si>
  <si>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</si>
  <si>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</si>
  <si>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</si>
  <si>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</si>
  <si>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</si>
  <si>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</si>
  <si>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</si>
  <si>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</si>
  <si>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</si>
  <si>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</si>
  <si>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</si>
  <si>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</si>
  <si>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</si>
  <si>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</si>
  <si>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</si>
  <si>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</si>
  <si>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</si>
  <si>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</si>
  <si>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</si>
  <si>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</si>
  <si>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</si>
  <si>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</si>
  <si>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</si>
  <si>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</si>
  <si>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</si>
  <si>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</si>
  <si>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</si>
  <si>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</si>
  <si>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</si>
  <si>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</si>
  <si>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</si>
  <si>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</si>
  <si>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</si>
  <si>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</si>
  <si>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</si>
  <si>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</si>
  <si>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</si>
  <si>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</si>
  <si>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</si>
  <si>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</si>
  <si>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</si>
  <si>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</si>
  <si>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</si>
  <si>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</si>
  <si>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</si>
  <si>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</si>
  <si>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</si>
  <si>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</si>
  <si>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</si>
  <si>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収益的収支比率が100％を下回り、経費回収率が類似団体と比較して低い水準となっている。
企業債残高対事業規模比率は5年間にわたり減少傾向にあるものの、類似団体と比較すると高い数値となっている。また汚水処理原価についても、前年度に比べ減少したものの類似団体と比較して高い数値となっている。
一方で本村は多摩川の源流域にあり、東京都民の水がめとなっていることから維持管理に対する補助を受けていることから、経営状況に大きな問題は見受けられない。</t>
    <rPh sb="0" eb="7">
      <t>シュウエキテキシュウシヒリツ</t>
    </rPh>
    <rPh sb="13" eb="15">
      <t>シタマワ</t>
    </rPh>
    <rPh sb="17" eb="22">
      <t>ケイヒカイシュウリツ</t>
    </rPh>
    <rPh sb="23" eb="27">
      <t>ルイジダンタイ</t>
    </rPh>
    <rPh sb="28" eb="30">
      <t>ヒカク</t>
    </rPh>
    <rPh sb="44" eb="49">
      <t>キギョウサイザンダカ</t>
    </rPh>
    <rPh sb="49" eb="50">
      <t>タイ</t>
    </rPh>
    <rPh sb="50" eb="56">
      <t>ジギョウキボヒリツ</t>
    </rPh>
    <rPh sb="58" eb="60">
      <t>ネンカン</t>
    </rPh>
    <rPh sb="64" eb="68">
      <t>ゲンショウケイコウ</t>
    </rPh>
    <rPh sb="75" eb="77">
      <t>ルイジ</t>
    </rPh>
    <rPh sb="77" eb="79">
      <t>ダンタイ</t>
    </rPh>
    <rPh sb="98" eb="104">
      <t>オスイショリゲンカ</t>
    </rPh>
    <rPh sb="110" eb="113">
      <t>ゼンネンド</t>
    </rPh>
    <rPh sb="114" eb="115">
      <t>クラ</t>
    </rPh>
    <rPh sb="116" eb="118">
      <t>ゲンショウ</t>
    </rPh>
    <rPh sb="123" eb="127">
      <t>ルイジダンタイ</t>
    </rPh>
    <rPh sb="128" eb="130">
      <t>ヒカク</t>
    </rPh>
    <rPh sb="132" eb="133">
      <t>タカ</t>
    </rPh>
    <rPh sb="134" eb="136">
      <t>スウチ</t>
    </rPh>
    <rPh sb="144" eb="146">
      <t>イッポウ</t>
    </rPh>
    <rPh sb="147" eb="149">
      <t>ホンソン</t>
    </rPh>
    <rPh sb="150" eb="153">
      <t>タマガワ</t>
    </rPh>
    <rPh sb="154" eb="157">
      <t>ゲンリュウイキ</t>
    </rPh>
    <rPh sb="161" eb="165">
      <t>トウキョウトミン</t>
    </rPh>
    <rPh sb="166" eb="167">
      <t>ミズ</t>
    </rPh>
    <rPh sb="179" eb="183">
      <t>イジカンリ</t>
    </rPh>
    <rPh sb="184" eb="185">
      <t>タイ</t>
    </rPh>
    <rPh sb="190" eb="191">
      <t>ウ</t>
    </rPh>
    <rPh sb="200" eb="204">
      <t>ケイエイジョウキョウ</t>
    </rPh>
    <rPh sb="205" eb="206">
      <t>オオ</t>
    </rPh>
    <rPh sb="208" eb="210">
      <t>モンダイ</t>
    </rPh>
    <rPh sb="211" eb="213">
      <t>ミウ</t>
    </rPh>
    <phoneticPr fontId="4"/>
  </si>
  <si>
    <t>平成16年から平成20年にかけて機能高度化（施設更新・耐震）を実施した。また管理についても1年ごとに調査・修繕を計画的に実施しており健全な状態となっている。</t>
    <rPh sb="0" eb="2">
      <t>ヘイセイ</t>
    </rPh>
    <rPh sb="4" eb="5">
      <t>ネン</t>
    </rPh>
    <rPh sb="7" eb="9">
      <t>ヘイセイ</t>
    </rPh>
    <rPh sb="11" eb="12">
      <t>ネン</t>
    </rPh>
    <rPh sb="16" eb="21">
      <t>キノウコウドカ</t>
    </rPh>
    <rPh sb="22" eb="26">
      <t>シセツコウシン</t>
    </rPh>
    <rPh sb="27" eb="29">
      <t>タイシン</t>
    </rPh>
    <rPh sb="31" eb="33">
      <t>ジッシ</t>
    </rPh>
    <rPh sb="53" eb="55">
      <t>シュウゼン</t>
    </rPh>
    <rPh sb="56" eb="59">
      <t>ケイカクテキ</t>
    </rPh>
    <rPh sb="60" eb="62">
      <t>ジッシ</t>
    </rPh>
    <rPh sb="66" eb="68">
      <t>ケンゼン</t>
    </rPh>
    <rPh sb="69" eb="71">
      <t>ジョウタイ</t>
    </rPh>
    <phoneticPr fontId="4"/>
  </si>
  <si>
    <t>当事業については認可区域の下水道普及率が100％を達成しており、施設の老朽化への対応も完了している。企業債償還も徐々に減少していることから経営状態に問題は見受けられない。
今後も令和2年度に策定した経営戦略をもとにした、計画的な施設更新や料金改正の検討を行っていくこととしている。</t>
    <rPh sb="0" eb="1">
      <t>トウ</t>
    </rPh>
    <rPh sb="1" eb="3">
      <t>ジギョウ</t>
    </rPh>
    <rPh sb="8" eb="12">
      <t>ニンカクイキ</t>
    </rPh>
    <rPh sb="13" eb="19">
      <t>ゲスイドウフキュウリツ</t>
    </rPh>
    <rPh sb="25" eb="27">
      <t>タッセイ</t>
    </rPh>
    <rPh sb="32" eb="34">
      <t>シセツ</t>
    </rPh>
    <rPh sb="35" eb="37">
      <t>ロウキュウ</t>
    </rPh>
    <rPh sb="37" eb="38">
      <t>カ</t>
    </rPh>
    <rPh sb="40" eb="42">
      <t>タイオウ</t>
    </rPh>
    <rPh sb="43" eb="45">
      <t>カンリョウ</t>
    </rPh>
    <rPh sb="50" eb="55">
      <t>キギョウサイショウカン</t>
    </rPh>
    <rPh sb="56" eb="69">
      <t>ジョジョ</t>
    </rPh>
    <rPh sb="69" eb="73">
      <t>ケイエイジョウタイ</t>
    </rPh>
    <rPh sb="74" eb="76">
      <t>モンダイ</t>
    </rPh>
    <rPh sb="77" eb="79">
      <t>ミウ</t>
    </rPh>
    <rPh sb="86" eb="88">
      <t>コンゴ</t>
    </rPh>
    <rPh sb="89" eb="91">
      <t>レイワ</t>
    </rPh>
    <rPh sb="92" eb="94">
      <t>ネンド</t>
    </rPh>
    <rPh sb="95" eb="97">
      <t>サクテイ</t>
    </rPh>
    <rPh sb="99" eb="103">
      <t>ケイエイセンリャク</t>
    </rPh>
    <rPh sb="121" eb="123">
      <t>カイセイ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</si>
</sst>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B6-4A12-8B14-7219178C18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0.04</c:v>
                </c:pt>
                <c:pt idx="3">
                  <c:v>0.06</c:v>
                </c:pt>
                <c:pt idx="4">
                  <c:v>0.27</c:v>
                </c:pt>
              </c:numCache>
            </c:numRef>
          </c:val>
          <c:smooth val="0"/>
          <c:extLst>
            <c:ext xmlns:c16="http://schemas.microsoft.com/office/drawing/2014/chart" uri="{C3380CC4-5D6E-409C-BE32-E72D297353CC}">
              <c16:uniqueId val="{00000001-26B6-4A12-8B14-7219178C18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38.36</c:v>
                </c:pt>
                <c:pt idx="1">
                  <c:v>35.299999999999997</c:v>
                </c:pt>
                <c:pt idx="2">
                  <c:v>34.090000000000003</c:v>
                </c:pt>
                <c:pt idx="3">
                  <c:v>26.48</c:v>
                </c:pt>
                <c:pt idx="4">
                  <c:v>28.97</c:v>
                </c:pt>
              </c:numCache>
            </c:numRef>
          </c:val>
          <c:extLst>
            <c:ext xmlns:c16="http://schemas.microsoft.com/office/drawing/2014/chart" uri="{C3380CC4-5D6E-409C-BE32-E72D297353CC}">
              <c16:uniqueId val="{00000000-E3FC-49FE-98B8-471ED0C917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46.17</c:v>
                </c:pt>
                <c:pt idx="2">
                  <c:v>45.68</c:v>
                </c:pt>
                <c:pt idx="3">
                  <c:v>45.87</c:v>
                </c:pt>
                <c:pt idx="4">
                  <c:v>44.24</c:v>
                </c:pt>
              </c:numCache>
            </c:numRef>
          </c:val>
          <c:smooth val="0"/>
          <c:extLst>
            <c:ext xmlns:c16="http://schemas.microsoft.com/office/drawing/2014/chart" uri="{C3380CC4-5D6E-409C-BE32-E72D297353CC}">
              <c16:uniqueId val="{00000001-E3FC-49FE-98B8-471ED0C917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932-46B9-B70E-1519E5E2AD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87.84</c:v>
                </c:pt>
                <c:pt idx="2">
                  <c:v>87.96</c:v>
                </c:pt>
                <c:pt idx="3">
                  <c:v>87.65</c:v>
                </c:pt>
                <c:pt idx="4">
                  <c:v>88.15</c:v>
                </c:pt>
              </c:numCache>
            </c:numRef>
          </c:val>
          <c:smooth val="0"/>
          <c:extLst>
            <c:ext xmlns:c16="http://schemas.microsoft.com/office/drawing/2014/chart" uri="{C3380CC4-5D6E-409C-BE32-E72D297353CC}">
              <c16:uniqueId val="{00000001-C932-46B9-B70E-1519E5E2AD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51.53</c:v>
                </c:pt>
                <c:pt idx="1">
                  <c:v>46.41</c:v>
                </c:pt>
                <c:pt idx="2">
                  <c:v>57.42</c:v>
                </c:pt>
                <c:pt idx="3">
                  <c:v>61.34</c:v>
                </c:pt>
                <c:pt idx="4">
                  <c:v>71.680000000000007</c:v>
                </c:pt>
              </c:numCache>
            </c:numRef>
          </c:val>
          <c:extLst>
            <c:ext xmlns:c16="http://schemas.microsoft.com/office/drawing/2014/chart" uri="{C3380CC4-5D6E-409C-BE32-E72D297353CC}">
              <c16:uniqueId val="{00000000-366B-4A80-B55E-74D0A18361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6B-4A80-B55E-74D0A18361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F0-48AA-A01E-273E35AFF2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0-48AA-A01E-273E35AFF2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B-4AE8-AEE5-2E32DD3299E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B-4AE8-AEE5-2E32DD3299E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C5-4847-91BD-0F47AE55C4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5-4847-91BD-0F47AE55C4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8-4D5A-94C3-63121A6DBA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8-4D5A-94C3-63121A6DBA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3863.26</c:v>
                </c:pt>
                <c:pt idx="1">
                  <c:v>3494.63</c:v>
                </c:pt>
                <c:pt idx="2">
                  <c:v>3041.93</c:v>
                </c:pt>
                <c:pt idx="3">
                  <c:v>2729.66</c:v>
                </c:pt>
                <c:pt idx="4">
                  <c:v>2505.63</c:v>
                </c:pt>
              </c:numCache>
            </c:numRef>
          </c:val>
          <c:extLst>
            <c:ext xmlns:c16="http://schemas.microsoft.com/office/drawing/2014/chart" uri="{C3380CC4-5D6E-409C-BE32-E72D297353CC}">
              <c16:uniqueId val="{00000000-616A-4443-9EF3-6CD34609F8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616A-4443-9EF3-6CD34609F8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8.61</c:v>
                </c:pt>
                <c:pt idx="1">
                  <c:v>9.65</c:v>
                </c:pt>
                <c:pt idx="2">
                  <c:v>10.35</c:v>
                </c:pt>
                <c:pt idx="3">
                  <c:v>10.37</c:v>
                </c:pt>
                <c:pt idx="4">
                  <c:v>12.24</c:v>
                </c:pt>
              </c:numCache>
            </c:numRef>
          </c:val>
          <c:extLst>
            <c:ext xmlns:c16="http://schemas.microsoft.com/office/drawing/2014/chart" uri="{C3380CC4-5D6E-409C-BE32-E72D297353CC}">
              <c16:uniqueId val="{00000000-AA24-4088-A7F2-1B7B21FD85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87.03</c:v>
                </c:pt>
                <c:pt idx="2">
                  <c:v>84.3</c:v>
                </c:pt>
                <c:pt idx="3">
                  <c:v>82.88</c:v>
                </c:pt>
                <c:pt idx="4">
                  <c:v>82.53</c:v>
                </c:pt>
              </c:numCache>
            </c:numRef>
          </c:val>
          <c:smooth val="0"/>
          <c:extLst>
            <c:ext xmlns:c16="http://schemas.microsoft.com/office/drawing/2014/chart" uri="{C3380CC4-5D6E-409C-BE32-E72D297353CC}">
              <c16:uniqueId val="{00000001-AA24-4088-A7F2-1B7B21FD85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536.37</c:v>
                </c:pt>
                <c:pt idx="1">
                  <c:v>512.34</c:v>
                </c:pt>
                <c:pt idx="2">
                  <c:v>503.89</c:v>
                </c:pt>
                <c:pt idx="3">
                  <c:v>644.01</c:v>
                </c:pt>
                <c:pt idx="4">
                  <c:v>494.89</c:v>
                </c:pt>
              </c:numCache>
            </c:numRef>
          </c:val>
          <c:extLst>
            <c:ext xmlns:c16="http://schemas.microsoft.com/office/drawing/2014/chart" uri="{C3380CC4-5D6E-409C-BE32-E72D297353CC}">
              <c16:uniqueId val="{00000000-E482-4BC4-A555-C5A29D7BC6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177.02</c:v>
                </c:pt>
                <c:pt idx="2">
                  <c:v>185.47</c:v>
                </c:pt>
                <c:pt idx="3">
                  <c:v>187.76</c:v>
                </c:pt>
                <c:pt idx="4">
                  <c:v>190.48</c:v>
                </c:pt>
              </c:numCache>
            </c:numRef>
          </c:val>
          <c:smooth val="0"/>
          <c:extLst>
            <c:ext xmlns:c16="http://schemas.microsoft.com/office/drawing/2014/chart" uri="{C3380CC4-5D6E-409C-BE32-E72D297353CC}">
              <c16:uniqueId val="{00000001-E482-4BC4-A555-C5A29D7BC6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小菅村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679</v>
      </c>
      <c r="AM8" s="37"/>
      <c r="AN8" s="37"/>
      <c r="AO8" s="37"/>
      <c r="AP8" s="37"/>
      <c r="AQ8" s="37"/>
      <c r="AR8" s="37"/>
      <c r="AS8" s="37"/>
      <c r="AT8" s="38">
        <f>データ!T6</f>
        <v>52.78</v>
      </c>
      <c r="AU8" s="38"/>
      <c r="AV8" s="38"/>
      <c r="AW8" s="38"/>
      <c r="AX8" s="38"/>
      <c r="AY8" s="38"/>
      <c r="AZ8" s="38"/>
      <c r="BA8" s="38"/>
      <c r="BB8" s="38">
        <f>データ!U6</f>
        <v>12.86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92.79</v>
      </c>
      <c r="Q10" s="38"/>
      <c r="R10" s="38"/>
      <c r="S10" s="38"/>
      <c r="T10" s="38"/>
      <c r="U10" s="38"/>
      <c r="V10" s="38"/>
      <c r="W10" s="38">
        <f>データ!Q6</f>
        <v>100</v>
      </c>
      <c r="X10" s="38"/>
      <c r="Y10" s="38"/>
      <c r="Z10" s="38"/>
      <c r="AA10" s="38"/>
      <c r="AB10" s="38"/>
      <c r="AC10" s="38"/>
      <c r="AD10" s="37">
        <f>データ!R6</f>
        <v>2520</v>
      </c>
      <c r="AE10" s="37"/>
      <c r="AF10" s="37"/>
      <c r="AG10" s="37"/>
      <c r="AH10" s="37"/>
      <c r="AI10" s="37"/>
      <c r="AJ10" s="37"/>
      <c r="AK10" s="2"/>
      <c r="AL10" s="37">
        <f>データ!V6</f>
        <v>618</v>
      </c>
      <c r="AM10" s="37"/>
      <c r="AN10" s="37"/>
      <c r="AO10" s="37"/>
      <c r="AP10" s="37"/>
      <c r="AQ10" s="37"/>
      <c r="AR10" s="37"/>
      <c r="AS10" s="37"/>
      <c r="AT10" s="38">
        <f>データ!W6</f>
        <v>0.45</v>
      </c>
      <c r="AU10" s="38"/>
      <c r="AV10" s="38"/>
      <c r="AW10" s="38"/>
      <c r="AX10" s="38"/>
      <c r="AY10" s="38"/>
      <c r="AZ10" s="38"/>
      <c r="BA10" s="38"/>
      <c r="BB10" s="38">
        <f>データ!X6</f>
        <v>1373.33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QIVOlC7w3FrwEtjBnmYsYFVSZtVSRW2VBYI09hShjIo7gdqQH5bjDwwhfISn8HJQKPlVJemZGCxHR7wF42JkVg==" saltValue="uNhlumqqTXyB1MQhPQslx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194425</v>
      </c>
      <c r="D6" s="19">
        <f t="shared" si="3"/>
        <v>47</v>
      </c>
      <c r="E6" s="19">
        <f t="shared" si="3"/>
        <v>17</v>
      </c>
      <c r="F6" s="19">
        <f t="shared" si="3"/>
        <v>4</v>
      </c>
      <c r="G6" s="19">
        <f t="shared" si="3"/>
        <v>0</v>
      </c>
      <c r="H6" s="19" t="str">
        <f t="shared" si="3"/>
        <v>山梨県　小菅村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92.79</v>
      </c>
      <c r="Q6" s="20">
        <f t="shared" si="3"/>
        <v>100</v>
      </c>
      <c r="R6" s="20">
        <f t="shared" si="3"/>
        <v>2520</v>
      </c>
      <c r="S6" s="20">
        <f t="shared" si="3"/>
        <v>679</v>
      </c>
      <c r="T6" s="20">
        <f t="shared" si="3"/>
        <v>52.78</v>
      </c>
      <c r="U6" s="20">
        <f t="shared" si="3"/>
        <v>12.86</v>
      </c>
      <c r="V6" s="20">
        <f t="shared" si="3"/>
        <v>618</v>
      </c>
      <c r="W6" s="20">
        <f t="shared" si="3"/>
        <v>0.45</v>
      </c>
      <c r="X6" s="20">
        <f t="shared" si="3"/>
        <v>1373.33</v>
      </c>
      <c r="Y6" s="21">
        <f>IF(Y7="",NA(),Y7)</f>
        <v>51.53</v>
      </c>
      <c r="Z6" s="21">
        <f t="shared" ref="Z6:AH6" si="4">IF(Z7="",NA(),Z7)</f>
        <v>46.41</v>
      </c>
      <c r="AA6" s="21">
        <f t="shared" si="4"/>
        <v>57.42</v>
      </c>
      <c r="AB6" s="21">
        <f t="shared" si="4"/>
        <v>61.34</v>
      </c>
      <c r="AC6" s="21">
        <f t="shared" si="4"/>
        <v>71.680000000000007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3863.26</v>
      </c>
      <c r="BG6" s="21">
        <f t="shared" ref="BG6:BO6" si="7">IF(BG7="",NA(),BG7)</f>
        <v>3494.63</v>
      </c>
      <c r="BH6" s="21">
        <f t="shared" si="7"/>
        <v>3041.93</v>
      </c>
      <c r="BI6" s="21">
        <f t="shared" si="7"/>
        <v>2729.66</v>
      </c>
      <c r="BJ6" s="21">
        <f t="shared" si="7"/>
        <v>2505.63</v>
      </c>
      <c r="BK6" s="21">
        <f t="shared" si="7"/>
        <v>1243.71</v>
      </c>
      <c r="BL6" s="21">
        <f t="shared" si="7"/>
        <v>1252.71</v>
      </c>
      <c r="BM6" s="21">
        <f t="shared" si="7"/>
        <v>1267.3900000000001</v>
      </c>
      <c r="BN6" s="21">
        <f t="shared" si="7"/>
        <v>1268.6300000000001</v>
      </c>
      <c r="BO6" s="21">
        <f t="shared" si="7"/>
        <v>1283.69</v>
      </c>
      <c r="BP6" s="20" t="str">
        <f>IF(BP7="","",IF(BP7="-","【-】","【"&amp;SUBSTITUTE(TEXT(BP7,"#,##0.00"),"-","△")&amp;"】"))</f>
        <v>【1,201.79】</v>
      </c>
      <c r="BQ6" s="21">
        <f>IF(BQ7="",NA(),BQ7)</f>
        <v>8.61</v>
      </c>
      <c r="BR6" s="21">
        <f t="shared" ref="BR6:BZ6" si="8">IF(BR7="",NA(),BR7)</f>
        <v>9.65</v>
      </c>
      <c r="BS6" s="21">
        <f t="shared" si="8"/>
        <v>10.35</v>
      </c>
      <c r="BT6" s="21">
        <f t="shared" si="8"/>
        <v>10.37</v>
      </c>
      <c r="BU6" s="21">
        <f t="shared" si="8"/>
        <v>12.24</v>
      </c>
      <c r="BV6" s="21">
        <f t="shared" si="8"/>
        <v>74.3</v>
      </c>
      <c r="BW6" s="21">
        <f t="shared" si="8"/>
        <v>87.03</v>
      </c>
      <c r="BX6" s="21">
        <f t="shared" si="8"/>
        <v>84.3</v>
      </c>
      <c r="BY6" s="21">
        <f t="shared" si="8"/>
        <v>82.88</v>
      </c>
      <c r="BZ6" s="21">
        <f t="shared" si="8"/>
        <v>82.53</v>
      </c>
      <c r="CA6" s="20" t="str">
        <f>IF(CA7="","",IF(CA7="-","【-】","【"&amp;SUBSTITUTE(TEXT(CA7,"#,##0.00"),"-","△")&amp;"】"))</f>
        <v>【75.31】</v>
      </c>
      <c r="CB6" s="21">
        <f>IF(CB7="",NA(),CB7)</f>
        <v>536.37</v>
      </c>
      <c r="CC6" s="21">
        <f t="shared" ref="CC6:CK6" si="9">IF(CC7="",NA(),CC7)</f>
        <v>512.34</v>
      </c>
      <c r="CD6" s="21">
        <f t="shared" si="9"/>
        <v>503.89</v>
      </c>
      <c r="CE6" s="21">
        <f t="shared" si="9"/>
        <v>644.01</v>
      </c>
      <c r="CF6" s="21">
        <f t="shared" si="9"/>
        <v>494.89</v>
      </c>
      <c r="CG6" s="21">
        <f t="shared" si="9"/>
        <v>221.81</v>
      </c>
      <c r="CH6" s="21">
        <f t="shared" si="9"/>
        <v>177.02</v>
      </c>
      <c r="CI6" s="21">
        <f t="shared" si="9"/>
        <v>185.47</v>
      </c>
      <c r="CJ6" s="21">
        <f t="shared" si="9"/>
        <v>187.76</v>
      </c>
      <c r="CK6" s="21">
        <f t="shared" si="9"/>
        <v>190.48</v>
      </c>
      <c r="CL6" s="20" t="str">
        <f>IF(CL7="","",IF(CL7="-","【-】","【"&amp;SUBSTITUTE(TEXT(CL7,"#,##0.00"),"-","△")&amp;"】"))</f>
        <v>【216.39】</v>
      </c>
      <c r="CM6" s="21">
        <f>IF(CM7="",NA(),CM7)</f>
        <v>38.36</v>
      </c>
      <c r="CN6" s="21">
        <f t="shared" ref="CN6:CV6" si="10">IF(CN7="",NA(),CN7)</f>
        <v>35.299999999999997</v>
      </c>
      <c r="CO6" s="21">
        <f t="shared" si="10"/>
        <v>34.090000000000003</v>
      </c>
      <c r="CP6" s="21">
        <f t="shared" si="10"/>
        <v>26.48</v>
      </c>
      <c r="CQ6" s="21">
        <f t="shared" si="10"/>
        <v>28.97</v>
      </c>
      <c r="CR6" s="21">
        <f t="shared" si="10"/>
        <v>43.36</v>
      </c>
      <c r="CS6" s="21">
        <f t="shared" si="10"/>
        <v>46.17</v>
      </c>
      <c r="CT6" s="21">
        <f t="shared" si="10"/>
        <v>45.68</v>
      </c>
      <c r="CU6" s="21">
        <f t="shared" si="10"/>
        <v>45.87</v>
      </c>
      <c r="CV6" s="21">
        <f t="shared" si="10"/>
        <v>44.24</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83.06</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0.04</v>
      </c>
      <c r="EM6" s="21">
        <f t="shared" si="14"/>
        <v>0.06</v>
      </c>
      <c r="EN6" s="21">
        <f t="shared" si="14"/>
        <v>0.27</v>
      </c>
      <c r="EO6" s="20" t="str">
        <f>IF(EO7="","",IF(EO7="-","【-】","【"&amp;SUBSTITUTE(TEXT(EO7,"#,##0.00"),"-","△")&amp;"】"))</f>
        <v>【0.15】</v>
      </c>
    </row>
    <row r="7" spans="1:145" s="22" customFormat="1" x14ac:dyDescent="0.15">
      <c r="A7" s="14"/>
      <c r="B7" s="23">
        <v>2021</v>
      </c>
      <c r="C7" s="23">
        <v>194425</v>
      </c>
      <c r="D7" s="23">
        <v>47</v>
      </c>
      <c r="E7" s="23">
        <v>17</v>
      </c>
      <c r="F7" s="23">
        <v>4</v>
      </c>
      <c r="G7" s="23">
        <v>0</v>
      </c>
      <c r="H7" s="23" t="s">
        <v>98</v>
      </c>
      <c r="I7" s="23" t="s">
        <v>99</v>
      </c>
      <c r="J7" s="23" t="s">
        <v>100</v>
      </c>
      <c r="K7" s="23" t="s">
        <v>101</v>
      </c>
      <c r="L7" s="23" t="s">
        <v>102</v>
      </c>
      <c r="M7" s="23" t="s">
        <v>103</v>
      </c>
      <c r="N7" s="24" t="s">
        <v>104</v>
      </c>
      <c r="O7" s="24" t="s">
        <v>105</v>
      </c>
      <c r="P7" s="24">
        <v>92.79</v>
      </c>
      <c r="Q7" s="24">
        <v>100</v>
      </c>
      <c r="R7" s="24">
        <v>2520</v>
      </c>
      <c r="S7" s="24">
        <v>679</v>
      </c>
      <c r="T7" s="24">
        <v>52.78</v>
      </c>
      <c r="U7" s="24">
        <v>12.86</v>
      </c>
      <c r="V7" s="24">
        <v>618</v>
      </c>
      <c r="W7" s="24">
        <v>0.45</v>
      </c>
      <c r="X7" s="24">
        <v>1373.33</v>
      </c>
      <c r="Y7" s="24">
        <v>51.53</v>
      </c>
      <c r="Z7" s="24">
        <v>46.41</v>
      </c>
      <c r="AA7" s="24">
        <v>57.42</v>
      </c>
      <c r="AB7" s="24">
        <v>61.34</v>
      </c>
      <c r="AC7" s="24">
        <v>71.680000000000007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3863.26</v>
      </c>
      <c r="BG7" s="24">
        <v>3494.63</v>
      </c>
      <c r="BH7" s="24">
        <v>3041.93</v>
      </c>
      <c r="BI7" s="24">
        <v>2729.66</v>
      </c>
      <c r="BJ7" s="24">
        <v>2505.63</v>
      </c>
      <c r="BK7" s="24">
        <v>1243.71</v>
      </c>
      <c r="BL7" s="24">
        <v>1252.71</v>
      </c>
      <c r="BM7" s="24">
        <v>1267.3900000000001</v>
      </c>
      <c r="BN7" s="24">
        <v>1268.6300000000001</v>
      </c>
      <c r="BO7" s="24">
        <v>1283.69</v>
      </c>
      <c r="BP7" s="24">
        <v>1201.79</v>
      </c>
      <c r="BQ7" s="24">
        <v>8.61</v>
      </c>
      <c r="BR7" s="24">
        <v>9.65</v>
      </c>
      <c r="BS7" s="24">
        <v>10.35</v>
      </c>
      <c r="BT7" s="24">
        <v>10.37</v>
      </c>
      <c r="BU7" s="24">
        <v>12.24</v>
      </c>
      <c r="BV7" s="24">
        <v>74.3</v>
      </c>
      <c r="BW7" s="24">
        <v>87.03</v>
      </c>
      <c r="BX7" s="24">
        <v>84.3</v>
      </c>
      <c r="BY7" s="24">
        <v>82.88</v>
      </c>
      <c r="BZ7" s="24">
        <v>82.53</v>
      </c>
      <c r="CA7" s="24">
        <v>75.31</v>
      </c>
      <c r="CB7" s="24">
        <v>536.37</v>
      </c>
      <c r="CC7" s="24">
        <v>512.34</v>
      </c>
      <c r="CD7" s="24">
        <v>503.89</v>
      </c>
      <c r="CE7" s="24">
        <v>644.01</v>
      </c>
      <c r="CF7" s="24">
        <v>494.89</v>
      </c>
      <c r="CG7" s="24">
        <v>221.81</v>
      </c>
      <c r="CH7" s="24">
        <v>177.02</v>
      </c>
      <c r="CI7" s="24">
        <v>185.47</v>
      </c>
      <c r="CJ7" s="24">
        <v>187.76</v>
      </c>
      <c r="CK7" s="24">
        <v>190.48</v>
      </c>
      <c r="CL7" s="24">
        <v>216.39</v>
      </c>
      <c r="CM7" s="24">
        <v>38.36</v>
      </c>
      <c r="CN7" s="24">
        <v>35.299999999999997</v>
      </c>
      <c r="CO7" s="24">
        <v>34.090000000000003</v>
      </c>
      <c r="CP7" s="24">
        <v>26.48</v>
      </c>
      <c r="CQ7" s="24">
        <v>28.97</v>
      </c>
      <c r="CR7" s="24">
        <v>43.36</v>
      </c>
      <c r="CS7" s="24">
        <v>46.17</v>
      </c>
      <c r="CT7" s="24">
        <v>45.68</v>
      </c>
      <c r="CU7" s="24">
        <v>45.87</v>
      </c>
      <c r="CV7" s="24">
        <v>44.24</v>
      </c>
      <c r="CW7" s="24">
        <v>42.57</v>
      </c>
      <c r="CX7" s="24">
        <v>100</v>
      </c>
      <c r="CY7" s="24">
        <v>100</v>
      </c>
      <c r="CZ7" s="24">
        <v>100</v>
      </c>
      <c r="DA7" s="24">
        <v>100</v>
      </c>
      <c r="DB7" s="24">
        <v>100</v>
      </c>
      <c r="DC7" s="24">
        <v>83.06</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0.04</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2023-01-18T06:36:57Z</cp:lastPrinted>
  <dcterms:created xsi:type="dcterms:W3CDTF">2022-12-01T01:51:18Z</dcterms:created>
  <dcterms:modified xsi:type="dcterms:W3CDTF">2023-01-18T06:36:58Z</dcterms:modified>
  <cp:category/>
</cp:coreProperties>
</file>