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12\Desktop\ReportGenryu\【山梨県市町村課：1.27〆】公営企業に係わる経営比較分析表（令和３年度）の分析\26 小菅村\02法非適簡水【経営比較分析表】2021_194425_47_010\"/>
    </mc:Choice>
  </mc:AlternateContent>
  <workbookProtection workbookAlgorithmName="SHA-512" workbookHashValue="JeV7vg5JJzrS01oiddkHd+rBxAk2HVH0aiUvcli92e47GaoBUsLqiw1lcqP7JkcDUBv+d9+C7/+KWdcrnSydZQ==" workbookSaltValue="aZR3xNeCCX+Smc2/SSLG5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<sst xmlns="http://schemas.openxmlformats.org/spreadsheetml/2006/main" count="233" uniqueCount="118">
  <si>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</si>
  <si>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</si>
  <si>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</si>
  <si>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</si>
  <si>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</si>
  <si>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</si>
  <si>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</si>
  <si>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</si>
  <si>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</si>
  <si>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</si>
  <si>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</si>
  <si>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</si>
  <si>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</si>
  <si>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</si>
  <si>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</si>
  <si>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</si>
  <si>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</si>
  <si>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</si>
  <si>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</si>
  <si>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</si>
  <si>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</si>
  <si>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</si>
  <si>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</si>
  <si>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</si>
  <si>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</si>
  <si>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</si>
  <si>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</si>
  <si>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</si>
  <si>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</si>
  <si>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</si>
  <si>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</si>
  <si>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</si>
  <si>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</si>
  <si>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</si>
  <si>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</si>
  <si>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</si>
  <si>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</si>
  <si>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</si>
  <si>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</si>
  <si>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</si>
  <si>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</si>
  <si>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</si>
  <si>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</si>
  <si>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</si>
  <si>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</si>
  <si>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</si>
  <si>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</si>
  <si>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</si>
  <si>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</si>
  <si>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</si>
  <si>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</si>
  <si>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</si>
  <si>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</si>
  <si>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</si>
  <si>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</si>
  <si>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</si>
  <si>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</si>
  <si>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</si>
  <si>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</si>
  <si>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</si>
  <si>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</si>
  <si>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</si>
  <si>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</si>
  <si>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</si>
  <si>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</si>
  <si>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</si>
  <si>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</si>
  <si>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</si>
  <si>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</si>
  <si>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</si>
  <si>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</si>
  <si>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</si>
  <si>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</si>
  <si>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</si>
  <si>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</si>
  <si>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</si>
  <si>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</si>
  <si>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</si>
  <si>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</si>
  <si>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</si>
  <si>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</si>
  <si>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</si>
  <si>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</si>
  <si>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</si>
  <si>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</si>
  <si>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</si>
  <si>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</si>
  <si>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</si>
  <si>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</si>
  <si>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</si>
  <si>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</si>
  <si>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</si>
  <si>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</si>
  <si>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</si>
  <si>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</si>
  <si>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</si>
  <si>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小菅村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</si>
  <si>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</si>
  <si>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</si>
  <si>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</si>
  <si>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</si>
  <si>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</si>
  <si>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</si>
  <si>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</si>
  <si>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</si>
  <si>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</si>
  <si>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</si>
  <si>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</si>
  <si>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</si>
  <si>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</si>
  <si>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</si>
  <si>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</si>
  <si>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</si>
  <si>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</si>
  <si>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</si>
  <si>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管路更新工事を平成30年度より行っているため、類似団体と比べ高い数値となっている。令和14年度までにすべての管路の更新完了を目標としている。</t>
    <rPh sb="0" eb="6">
      <t>カンロコウシンコウジ</t>
    </rPh>
    <rPh sb="7" eb="9">
      <t>ヘイセイ</t>
    </rPh>
    <rPh sb="11" eb="13">
      <t>ネンド</t>
    </rPh>
    <rPh sb="15" eb="16">
      <t>オコナ</t>
    </rPh>
    <rPh sb="23" eb="27">
      <t>ルイジダンタイ</t>
    </rPh>
    <rPh sb="28" eb="29">
      <t>クラ</t>
    </rPh>
    <rPh sb="30" eb="31">
      <t>タカ</t>
    </rPh>
    <rPh sb="32" eb="34">
      <t>スウチ</t>
    </rPh>
    <rPh sb="41" eb="43">
      <t>レイワ</t>
    </rPh>
    <rPh sb="45" eb="47">
      <t>ネンド</t>
    </rPh>
    <rPh sb="54" eb="56">
      <t>カンロ</t>
    </rPh>
    <rPh sb="57" eb="61">
      <t>コウシンカンリョウ</t>
    </rPh>
    <rPh sb="62" eb="64">
      <t>モクヒョウ</t>
    </rPh>
    <phoneticPr fontId="4"/>
  </si>
  <si>
    <t>料金の回収率は、過去5年間に引き続き類似団体を大幅に下回っている。また老朽化に伴う管路更新工事の実施に伴い、企業債償還額に係る費用も増加している。以上より水道料金設定の見直しが必要となっている。しかしながら利用人口が少ないことから料金値上げが健全化に資することが難しいことに加え、年金生活者が増加していることなどからも料金の改定は現実的には難しい状況にある。
収益的収支比率については昨年度からやや低下しており類似団体と比較しても平均値を下回っていることから、経常経費の削減に取り組んでいく必要がある。
施設利用率については本村では推測値で排水量を計算しているため類似団体値を下回っている状況にある。</t>
    <rPh sb="0" eb="2">
      <t>リョウキン</t>
    </rPh>
    <rPh sb="3" eb="6">
      <t>カイシュウリツ</t>
    </rPh>
    <rPh sb="8" eb="10">
      <t>カコ</t>
    </rPh>
    <rPh sb="11" eb="13">
      <t>ネンカン</t>
    </rPh>
    <rPh sb="14" eb="15">
      <t>ヒ</t>
    </rPh>
    <rPh sb="16" eb="17">
      <t>ツヅ</t>
    </rPh>
    <rPh sb="18" eb="22">
      <t>ルイジダンタイ</t>
    </rPh>
    <rPh sb="23" eb="25">
      <t>オオハバ</t>
    </rPh>
    <rPh sb="26" eb="28">
      <t>シタマワ</t>
    </rPh>
    <rPh sb="35" eb="37">
      <t>ロウキュウ</t>
    </rPh>
    <rPh sb="37" eb="38">
      <t>カ</t>
    </rPh>
    <rPh sb="54" eb="60">
      <t>キギョウサイショウカンガク</t>
    </rPh>
    <rPh sb="61" eb="62">
      <t>カカワ</t>
    </rPh>
    <rPh sb="63" eb="65">
      <t>ヒヨウ</t>
    </rPh>
    <rPh sb="66" eb="68">
      <t>ゾウカ</t>
    </rPh>
    <rPh sb="73" eb="75">
      <t>イジョウ</t>
    </rPh>
    <rPh sb="77" eb="83">
      <t>スイドウリョウキンセッテイ</t>
    </rPh>
    <rPh sb="84" eb="86">
      <t>ミナオ</t>
    </rPh>
    <rPh sb="88" eb="90">
      <t>ヒツヨウ</t>
    </rPh>
    <rPh sb="103" eb="105">
      <t>リヨウ</t>
    </rPh>
    <rPh sb="105" eb="107">
      <t>ジンコウ</t>
    </rPh>
    <rPh sb="108" eb="109">
      <t>スク</t>
    </rPh>
    <rPh sb="115" eb="119">
      <t>リョウキンネア</t>
    </rPh>
    <rPh sb="121" eb="124">
      <t>ケンゼンカ</t>
    </rPh>
    <rPh sb="125" eb="126">
      <t>シ</t>
    </rPh>
    <rPh sb="131" eb="132">
      <t>ムズカ</t>
    </rPh>
    <rPh sb="146" eb="148">
      <t>ゾウカ</t>
    </rPh>
    <rPh sb="159" eb="161">
      <t>リョウキン</t>
    </rPh>
    <rPh sb="162" eb="164">
      <t>カイテイ</t>
    </rPh>
    <rPh sb="165" eb="168">
      <t>ゲンジツテキ</t>
    </rPh>
    <rPh sb="170" eb="171">
      <t>ムズカ</t>
    </rPh>
    <rPh sb="173" eb="175">
      <t>ジョウキョウ</t>
    </rPh>
    <rPh sb="180" eb="187">
      <t>シュウエキテキシュウシヒリツ</t>
    </rPh>
    <rPh sb="192" eb="195">
      <t>サクネンド</t>
    </rPh>
    <rPh sb="199" eb="201">
      <t>テイカ</t>
    </rPh>
    <rPh sb="205" eb="209">
      <t>ルイジダンタイ</t>
    </rPh>
    <rPh sb="219" eb="221">
      <t>シタマワ</t>
    </rPh>
    <rPh sb="235" eb="237">
      <t>サクゲン</t>
    </rPh>
    <rPh sb="238" eb="239">
      <t>ト</t>
    </rPh>
    <rPh sb="240" eb="241">
      <t>ク</t>
    </rPh>
    <rPh sb="245" eb="247">
      <t>ヒツヨウ</t>
    </rPh>
    <rPh sb="252" eb="257">
      <t>シセツリヨウリツ</t>
    </rPh>
    <rPh sb="262" eb="264">
      <t>ホンソン</t>
    </rPh>
    <rPh sb="266" eb="269">
      <t>スイソクチ</t>
    </rPh>
    <rPh sb="270" eb="273">
      <t>ハイスイリョウ</t>
    </rPh>
    <rPh sb="274" eb="276">
      <t>ケイサン</t>
    </rPh>
    <rPh sb="282" eb="287">
      <t>ルイジダンタイチ</t>
    </rPh>
    <rPh sb="288" eb="290">
      <t>シタマワ</t>
    </rPh>
    <rPh sb="294" eb="296">
      <t>ジョウキョウ</t>
    </rPh>
    <phoneticPr fontId="4"/>
  </si>
  <si>
    <t>本村では利用人口の減少に伴い、収益的収支比率・料金回収率が類似団体に比べ低い水準となっている。一方で老朽化に伴う管路更新が急務となっているため、一般会計からの繰入に頼らざるを得ない状況となっている。
今後も継続的に老朽管の更新を実施していく必要があることから、令和2年度に策定した経営戦略の見直しを随時行いながら計画的に更新を図っていく予定である。
本事業の経営強化にむけては、利用人口を増やす取り組みや村内企業の活性化に向けた取り組みなど大きな枠組みでの取り組みが欠かせない状況となっている。</t>
    <rPh sb="0" eb="2">
      <t>ホンソン</t>
    </rPh>
    <rPh sb="4" eb="8">
      <t>リヨウジンコウ</t>
    </rPh>
    <rPh sb="9" eb="11">
      <t>ゲンショウ</t>
    </rPh>
    <rPh sb="12" eb="13">
      <t>トモナ</t>
    </rPh>
    <rPh sb="15" eb="22">
      <t>シュウエキテキシュウシヒリツ</t>
    </rPh>
    <rPh sb="23" eb="28">
      <t>リョウキンカイシュウリツ</t>
    </rPh>
    <rPh sb="29" eb="33">
      <t>ルイジダンタイ</t>
    </rPh>
    <rPh sb="34" eb="35">
      <t>クラ</t>
    </rPh>
    <rPh sb="47" eb="49">
      <t>イッポウ</t>
    </rPh>
    <rPh sb="50" eb="53">
      <t>ロウキュウカ</t>
    </rPh>
    <rPh sb="54" eb="55">
      <t>トモナ</t>
    </rPh>
    <rPh sb="56" eb="60">
      <t>カンロコウシン</t>
    </rPh>
    <rPh sb="61" eb="63">
      <t>キュウム</t>
    </rPh>
    <rPh sb="72" eb="76">
      <t>イッパンカイケイ</t>
    </rPh>
    <rPh sb="79" eb="81">
      <t>クリイレ</t>
    </rPh>
    <rPh sb="82" eb="83">
      <t>タヨ</t>
    </rPh>
    <rPh sb="87" eb="88">
      <t>エ</t>
    </rPh>
    <rPh sb="90" eb="92">
      <t>ジョウキョウ</t>
    </rPh>
    <rPh sb="100" eb="102">
      <t>コンゴ</t>
    </rPh>
    <rPh sb="103" eb="106">
      <t>ケイゾクテキ</t>
    </rPh>
    <rPh sb="107" eb="110">
      <t>ロウキュウカン</t>
    </rPh>
    <rPh sb="111" eb="113">
      <t>コウシン</t>
    </rPh>
    <rPh sb="130" eb="132">
      <t>レイワ</t>
    </rPh>
    <rPh sb="133" eb="135">
      <t>ネンド</t>
    </rPh>
    <rPh sb="136" eb="138">
      <t>サクテイ</t>
    </rPh>
    <rPh sb="140" eb="144">
      <t>ケイエイセンリャク</t>
    </rPh>
    <rPh sb="145" eb="147">
      <t>ミナオ</t>
    </rPh>
    <rPh sb="149" eb="151">
      <t>ズイジ</t>
    </rPh>
    <rPh sb="151" eb="152">
      <t>オコナ</t>
    </rPh>
    <rPh sb="156" eb="159">
      <t>ケイカクテキ</t>
    </rPh>
    <rPh sb="160" eb="162">
      <t>コウシン</t>
    </rPh>
    <rPh sb="163" eb="164">
      <t>ハカ</t>
    </rPh>
    <rPh sb="168" eb="170">
      <t>ヨテイ</t>
    </rPh>
    <rPh sb="175" eb="178">
      <t>ホンジギョウ</t>
    </rPh>
    <rPh sb="179" eb="183">
      <t>ケイエイキョウカ</t>
    </rPh>
    <rPh sb="189" eb="193">
      <t>リヨウジンコウ</t>
    </rPh>
    <rPh sb="194" eb="195">
      <t>フ</t>
    </rPh>
    <rPh sb="197" eb="198">
      <t>ト</t>
    </rPh>
    <rPh sb="199" eb="200">
      <t>ク</t>
    </rPh>
    <rPh sb="202" eb="206">
      <t>ソンナイキギョウ</t>
    </rPh>
    <rPh sb="207" eb="210">
      <t>カッセイカ</t>
    </rPh>
    <rPh sb="211" eb="212">
      <t>ム</t>
    </rPh>
    <rPh sb="214" eb="215">
      <t>ト</t>
    </rPh>
    <rPh sb="216" eb="217">
      <t>ク</t>
    </rPh>
    <rPh sb="220" eb="221">
      <t>オオ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</si>
</sst>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
                  <c:v>0</c:v>
                </c:pt>
                <c:pt idx="1">
                  <c:v>10.220000000000001</c:v>
                </c:pt>
                <c:pt idx="2">
                  <c:v>7.77</c:v>
                </c:pt>
                <c:pt idx="3">
                  <c:v>2.57</c:v>
                </c:pt>
                <c:pt idx="4">
                  <c:v>10.02</c:v>
                </c:pt>
              </c:numCache>
            </c:numRef>
          </c:val>
          <c:extLst>
            <c:ext xmlns:c16="http://schemas.microsoft.com/office/drawing/2014/chart" uri="{C3380CC4-5D6E-409C-BE32-E72D297353CC}">
              <c16:uniqueId val="{00000000-2726-466B-B898-933B7CAA46C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2726-466B-B898-933B7CAA46C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36.57</c:v>
                </c:pt>
                <c:pt idx="1">
                  <c:v>36.57</c:v>
                </c:pt>
                <c:pt idx="2">
                  <c:v>44.15</c:v>
                </c:pt>
                <c:pt idx="3">
                  <c:v>44.27</c:v>
                </c:pt>
                <c:pt idx="4">
                  <c:v>44.27</c:v>
                </c:pt>
              </c:numCache>
            </c:numRef>
          </c:val>
          <c:extLst>
            <c:ext xmlns:c16="http://schemas.microsoft.com/office/drawing/2014/chart" uri="{C3380CC4-5D6E-409C-BE32-E72D297353CC}">
              <c16:uniqueId val="{00000000-B520-4DA8-A3AD-D5BE99FAAB3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B520-4DA8-A3AD-D5BE99FAAB3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FD7-4A6B-93D4-FE2DFC8AD71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8FD7-4A6B-93D4-FE2DFC8AD71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51.2</c:v>
                </c:pt>
                <c:pt idx="1">
                  <c:v>65.73</c:v>
                </c:pt>
                <c:pt idx="2">
                  <c:v>68.22</c:v>
                </c:pt>
                <c:pt idx="3">
                  <c:v>61.12</c:v>
                </c:pt>
                <c:pt idx="4">
                  <c:v>57.07</c:v>
                </c:pt>
              </c:numCache>
            </c:numRef>
          </c:val>
          <c:extLst>
            <c:ext xmlns:c16="http://schemas.microsoft.com/office/drawing/2014/chart" uri="{C3380CC4-5D6E-409C-BE32-E72D297353CC}">
              <c16:uniqueId val="{00000000-9310-4065-B21C-CEC5E2AD596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9310-4065-B21C-CEC5E2AD596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FF-4654-88FF-6D0FEB658C1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FF-4654-88FF-6D0FEB658C1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32-4544-95C9-FB344E4CEDA7}"/>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32-4544-95C9-FB344E4CEDA7}"/>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20-447F-9468-BD8B66C07792}"/>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20-447F-9468-BD8B66C07792}"/>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EA-4A6D-B2B6-F782243266B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EA-4A6D-B2B6-F782243266B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7221.4</c:v>
                </c:pt>
                <c:pt idx="1">
                  <c:v>8686.9</c:v>
                </c:pt>
                <c:pt idx="2">
                  <c:v>9699.02</c:v>
                </c:pt>
                <c:pt idx="3">
                  <c:v>10228.75</c:v>
                </c:pt>
                <c:pt idx="4">
                  <c:v>11468.68</c:v>
                </c:pt>
              </c:numCache>
            </c:numRef>
          </c:val>
          <c:extLst>
            <c:ext xmlns:c16="http://schemas.microsoft.com/office/drawing/2014/chart" uri="{C3380CC4-5D6E-409C-BE32-E72D297353CC}">
              <c16:uniqueId val="{00000000-38EB-40A2-90CA-A539E8FB6A9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38EB-40A2-90CA-A539E8FB6A9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9.6</c:v>
                </c:pt>
                <c:pt idx="1">
                  <c:v>8.2899999999999991</c:v>
                </c:pt>
                <c:pt idx="2">
                  <c:v>10.18</c:v>
                </c:pt>
                <c:pt idx="3">
                  <c:v>7.06</c:v>
                </c:pt>
                <c:pt idx="4">
                  <c:v>9.34</c:v>
                </c:pt>
              </c:numCache>
            </c:numRef>
          </c:val>
          <c:extLst>
            <c:ext xmlns:c16="http://schemas.microsoft.com/office/drawing/2014/chart" uri="{C3380CC4-5D6E-409C-BE32-E72D297353CC}">
              <c16:uniqueId val="{00000000-C7C4-42F0-8059-0C33210B25F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C7C4-42F0-8059-0C33210B25F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293.94</c:v>
                </c:pt>
                <c:pt idx="1">
                  <c:v>331.8</c:v>
                </c:pt>
                <c:pt idx="2">
                  <c:v>499.69</c:v>
                </c:pt>
                <c:pt idx="3">
                  <c:v>709.92</c:v>
                </c:pt>
                <c:pt idx="4">
                  <c:v>534.28</c:v>
                </c:pt>
              </c:numCache>
            </c:numRef>
          </c:val>
          <c:extLst>
            <c:ext xmlns:c16="http://schemas.microsoft.com/office/drawing/2014/chart" uri="{C3380CC4-5D6E-409C-BE32-E72D297353CC}">
              <c16:uniqueId val="{00000000-6CA3-4CB6-BDBD-04B0609FA3B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6CA3-4CB6-BDBD-04B0609FA3B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山梨県　小菅村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60">
        <f>データ!$R$6</f>
        <v>679</v>
      </c>
      <c r="AM8" s="60"/>
      <c r="AN8" s="60"/>
      <c r="AO8" s="60"/>
      <c r="AP8" s="60"/>
      <c r="AQ8" s="60"/>
      <c r="AR8" s="60"/>
      <c r="AS8" s="60"/>
      <c r="AT8" s="36">
        <f>データ!$S$6</f>
        <v>52.78</v>
      </c>
      <c r="AU8" s="36"/>
      <c r="AV8" s="36"/>
      <c r="AW8" s="36"/>
      <c r="AX8" s="36"/>
      <c r="AY8" s="36"/>
      <c r="AZ8" s="36"/>
      <c r="BA8" s="36"/>
      <c r="BB8" s="36">
        <f>データ!$T$6</f>
        <v>12.86</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100</v>
      </c>
      <c r="Q10" s="36"/>
      <c r="R10" s="36"/>
      <c r="S10" s="36"/>
      <c r="T10" s="36"/>
      <c r="U10" s="36"/>
      <c r="V10" s="36"/>
      <c r="W10" s="60">
        <f>データ!$Q$6</f>
        <v>550</v>
      </c>
      <c r="X10" s="60"/>
      <c r="Y10" s="60"/>
      <c r="Z10" s="60"/>
      <c r="AA10" s="60"/>
      <c r="AB10" s="60"/>
      <c r="AC10" s="60"/>
      <c r="AD10" s="2"/>
      <c r="AE10" s="2"/>
      <c r="AF10" s="2"/>
      <c r="AG10" s="2"/>
      <c r="AH10" s="2"/>
      <c r="AI10" s="2"/>
      <c r="AJ10" s="2"/>
      <c r="AK10" s="2"/>
      <c r="AL10" s="60">
        <f>データ!$U$6</f>
        <v>666</v>
      </c>
      <c r="AM10" s="60"/>
      <c r="AN10" s="60"/>
      <c r="AO10" s="60"/>
      <c r="AP10" s="60"/>
      <c r="AQ10" s="60"/>
      <c r="AR10" s="60"/>
      <c r="AS10" s="60"/>
      <c r="AT10" s="36">
        <f>データ!$V$6</f>
        <v>52.78</v>
      </c>
      <c r="AU10" s="36"/>
      <c r="AV10" s="36"/>
      <c r="AW10" s="36"/>
      <c r="AX10" s="36"/>
      <c r="AY10" s="36"/>
      <c r="AZ10" s="36"/>
      <c r="BA10" s="36"/>
      <c r="BB10" s="36">
        <f>データ!$W$6</f>
        <v>12.62</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116</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115</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117</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42</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zi356+4jp0owx/uG7ElmQkp3ke5vy8ZdwYL6j1CBoMOSFaTWUBKHJ3SnU50sBlM33GVyc2LbEXrPMvRAOK0qUA==" saltValue="qB92CIMuKhs4yxcyFdqKN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194425</v>
      </c>
      <c r="D6" s="20">
        <f t="shared" si="3"/>
        <v>47</v>
      </c>
      <c r="E6" s="20">
        <f t="shared" si="3"/>
        <v>1</v>
      </c>
      <c r="F6" s="20">
        <f t="shared" si="3"/>
        <v>0</v>
      </c>
      <c r="G6" s="20">
        <f t="shared" si="3"/>
        <v>0</v>
      </c>
      <c r="H6" s="20" t="str">
        <f t="shared" si="3"/>
        <v>山梨県　小菅村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100</v>
      </c>
      <c r="Q6" s="21">
        <f t="shared" si="3"/>
        <v>550</v>
      </c>
      <c r="R6" s="21">
        <f t="shared" si="3"/>
        <v>679</v>
      </c>
      <c r="S6" s="21">
        <f t="shared" si="3"/>
        <v>52.78</v>
      </c>
      <c r="T6" s="21">
        <f t="shared" si="3"/>
        <v>12.86</v>
      </c>
      <c r="U6" s="21">
        <f t="shared" si="3"/>
        <v>666</v>
      </c>
      <c r="V6" s="21">
        <f t="shared" si="3"/>
        <v>52.78</v>
      </c>
      <c r="W6" s="21">
        <f t="shared" si="3"/>
        <v>12.62</v>
      </c>
      <c r="X6" s="22">
        <f>IF(X7="",NA(),X7)</f>
        <v>51.2</v>
      </c>
      <c r="Y6" s="22">
        <f t="shared" ref="Y6:AG6" si="4">IF(Y7="",NA(),Y7)</f>
        <v>65.73</v>
      </c>
      <c r="Z6" s="22">
        <f t="shared" si="4"/>
        <v>68.22</v>
      </c>
      <c r="AA6" s="22">
        <f t="shared" si="4"/>
        <v>61.12</v>
      </c>
      <c r="AB6" s="22">
        <f t="shared" si="4"/>
        <v>57.07</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7221.4</v>
      </c>
      <c r="BF6" s="22">
        <f t="shared" ref="BF6:BN6" si="7">IF(BF7="",NA(),BF7)</f>
        <v>8686.9</v>
      </c>
      <c r="BG6" s="22">
        <f t="shared" si="7"/>
        <v>9699.02</v>
      </c>
      <c r="BH6" s="22">
        <f t="shared" si="7"/>
        <v>10228.75</v>
      </c>
      <c r="BI6" s="22">
        <f t="shared" si="7"/>
        <v>11468.68</v>
      </c>
      <c r="BJ6" s="22">
        <f t="shared" si="7"/>
        <v>1302.33</v>
      </c>
      <c r="BK6" s="22">
        <f t="shared" si="7"/>
        <v>1274.21</v>
      </c>
      <c r="BL6" s="22">
        <f t="shared" si="7"/>
        <v>1183.92</v>
      </c>
      <c r="BM6" s="22">
        <f t="shared" si="7"/>
        <v>1128.72</v>
      </c>
      <c r="BN6" s="22">
        <f t="shared" si="7"/>
        <v>1125.25</v>
      </c>
      <c r="BO6" s="21" t="str">
        <f>IF(BO7="","",IF(BO7="-","【-】","【"&amp;SUBSTITUTE(TEXT(BO7,"#,##0.00"),"-","△")&amp;"】"))</f>
        <v>【940.88】</v>
      </c>
      <c r="BP6" s="22">
        <f>IF(BP7="",NA(),BP7)</f>
        <v>9.6</v>
      </c>
      <c r="BQ6" s="22">
        <f t="shared" ref="BQ6:BY6" si="8">IF(BQ7="",NA(),BQ7)</f>
        <v>8.2899999999999991</v>
      </c>
      <c r="BR6" s="22">
        <f t="shared" si="8"/>
        <v>10.18</v>
      </c>
      <c r="BS6" s="22">
        <f t="shared" si="8"/>
        <v>7.06</v>
      </c>
      <c r="BT6" s="22">
        <f t="shared" si="8"/>
        <v>9.34</v>
      </c>
      <c r="BU6" s="22">
        <f t="shared" si="8"/>
        <v>40.89</v>
      </c>
      <c r="BV6" s="22">
        <f t="shared" si="8"/>
        <v>41.25</v>
      </c>
      <c r="BW6" s="22">
        <f t="shared" si="8"/>
        <v>42.5</v>
      </c>
      <c r="BX6" s="22">
        <f t="shared" si="8"/>
        <v>41.84</v>
      </c>
      <c r="BY6" s="22">
        <f t="shared" si="8"/>
        <v>41.44</v>
      </c>
      <c r="BZ6" s="21" t="str">
        <f>IF(BZ7="","",IF(BZ7="-","【-】","【"&amp;SUBSTITUTE(TEXT(BZ7,"#,##0.00"),"-","△")&amp;"】"))</f>
        <v>【54.59】</v>
      </c>
      <c r="CA6" s="22">
        <f>IF(CA7="",NA(),CA7)</f>
        <v>293.94</v>
      </c>
      <c r="CB6" s="22">
        <f t="shared" ref="CB6:CJ6" si="9">IF(CB7="",NA(),CB7)</f>
        <v>331.8</v>
      </c>
      <c r="CC6" s="22">
        <f t="shared" si="9"/>
        <v>499.69</v>
      </c>
      <c r="CD6" s="22">
        <f t="shared" si="9"/>
        <v>709.92</v>
      </c>
      <c r="CE6" s="22">
        <f t="shared" si="9"/>
        <v>534.28</v>
      </c>
      <c r="CF6" s="22">
        <f t="shared" si="9"/>
        <v>383.2</v>
      </c>
      <c r="CG6" s="22">
        <f t="shared" si="9"/>
        <v>383.25</v>
      </c>
      <c r="CH6" s="22">
        <f t="shared" si="9"/>
        <v>377.72</v>
      </c>
      <c r="CI6" s="22">
        <f t="shared" si="9"/>
        <v>390.47</v>
      </c>
      <c r="CJ6" s="22">
        <f t="shared" si="9"/>
        <v>403.61</v>
      </c>
      <c r="CK6" s="21" t="str">
        <f>IF(CK7="","",IF(CK7="-","【-】","【"&amp;SUBSTITUTE(TEXT(CK7,"#,##0.00"),"-","△")&amp;"】"))</f>
        <v>【301.20】</v>
      </c>
      <c r="CL6" s="22">
        <f>IF(CL7="",NA(),CL7)</f>
        <v>36.57</v>
      </c>
      <c r="CM6" s="22">
        <f t="shared" ref="CM6:CU6" si="10">IF(CM7="",NA(),CM7)</f>
        <v>36.57</v>
      </c>
      <c r="CN6" s="22">
        <f t="shared" si="10"/>
        <v>44.15</v>
      </c>
      <c r="CO6" s="22">
        <f t="shared" si="10"/>
        <v>44.27</v>
      </c>
      <c r="CP6" s="22">
        <f t="shared" si="10"/>
        <v>44.27</v>
      </c>
      <c r="CQ6" s="22">
        <f t="shared" si="10"/>
        <v>47.95</v>
      </c>
      <c r="CR6" s="22">
        <f t="shared" si="10"/>
        <v>48.26</v>
      </c>
      <c r="CS6" s="22">
        <f t="shared" si="10"/>
        <v>48.01</v>
      </c>
      <c r="CT6" s="22">
        <f t="shared" si="10"/>
        <v>49.08</v>
      </c>
      <c r="CU6" s="22">
        <f t="shared" si="10"/>
        <v>51.46</v>
      </c>
      <c r="CV6" s="21" t="str">
        <f>IF(CV7="","",IF(CV7="-","【-】","【"&amp;SUBSTITUTE(TEXT(CV7,"#,##0.00"),"-","△")&amp;"】"))</f>
        <v>【56.42】</v>
      </c>
      <c r="CW6" s="22">
        <f>IF(CW7="",NA(),CW7)</f>
        <v>100</v>
      </c>
      <c r="CX6" s="22">
        <f t="shared" ref="CX6:DF6" si="11">IF(CX7="",NA(),CX7)</f>
        <v>100</v>
      </c>
      <c r="CY6" s="22">
        <f t="shared" si="11"/>
        <v>100</v>
      </c>
      <c r="CZ6" s="22">
        <f t="shared" si="11"/>
        <v>100</v>
      </c>
      <c r="DA6" s="22">
        <f t="shared" si="11"/>
        <v>100</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2">
        <f t="shared" ref="EE6:EM6" si="14">IF(EE7="",NA(),EE7)</f>
        <v>10.220000000000001</v>
      </c>
      <c r="EF6" s="22">
        <f t="shared" si="14"/>
        <v>7.77</v>
      </c>
      <c r="EG6" s="22">
        <f t="shared" si="14"/>
        <v>2.57</v>
      </c>
      <c r="EH6" s="22">
        <f t="shared" si="14"/>
        <v>10.02</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194425</v>
      </c>
      <c r="D7" s="24">
        <v>47</v>
      </c>
      <c r="E7" s="24">
        <v>1</v>
      </c>
      <c r="F7" s="24">
        <v>0</v>
      </c>
      <c r="G7" s="24">
        <v>0</v>
      </c>
      <c r="H7" s="24" t="s">
        <v>96</v>
      </c>
      <c r="I7" s="24" t="s">
        <v>97</v>
      </c>
      <c r="J7" s="24" t="s">
        <v>98</v>
      </c>
      <c r="K7" s="24" t="s">
        <v>99</v>
      </c>
      <c r="L7" s="24" t="s">
        <v>100</v>
      </c>
      <c r="M7" s="24" t="s">
        <v>101</v>
      </c>
      <c r="N7" s="25" t="s">
        <v>102</v>
      </c>
      <c r="O7" s="25" t="s">
        <v>103</v>
      </c>
      <c r="P7" s="25">
        <v>100</v>
      </c>
      <c r="Q7" s="25">
        <v>550</v>
      </c>
      <c r="R7" s="25">
        <v>679</v>
      </c>
      <c r="S7" s="25">
        <v>52.78</v>
      </c>
      <c r="T7" s="25">
        <v>12.86</v>
      </c>
      <c r="U7" s="25">
        <v>666</v>
      </c>
      <c r="V7" s="25">
        <v>52.78</v>
      </c>
      <c r="W7" s="25">
        <v>12.62</v>
      </c>
      <c r="X7" s="25">
        <v>51.2</v>
      </c>
      <c r="Y7" s="25">
        <v>65.73</v>
      </c>
      <c r="Z7" s="25">
        <v>68.22</v>
      </c>
      <c r="AA7" s="25">
        <v>61.12</v>
      </c>
      <c r="AB7" s="25">
        <v>57.07</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7221.4</v>
      </c>
      <c r="BF7" s="25">
        <v>8686.9</v>
      </c>
      <c r="BG7" s="25">
        <v>9699.02</v>
      </c>
      <c r="BH7" s="25">
        <v>10228.75</v>
      </c>
      <c r="BI7" s="25">
        <v>11468.68</v>
      </c>
      <c r="BJ7" s="25">
        <v>1302.33</v>
      </c>
      <c r="BK7" s="25">
        <v>1274.21</v>
      </c>
      <c r="BL7" s="25">
        <v>1183.92</v>
      </c>
      <c r="BM7" s="25">
        <v>1128.72</v>
      </c>
      <c r="BN7" s="25">
        <v>1125.25</v>
      </c>
      <c r="BO7" s="25">
        <v>940.88</v>
      </c>
      <c r="BP7" s="25">
        <v>9.6</v>
      </c>
      <c r="BQ7" s="25">
        <v>8.2899999999999991</v>
      </c>
      <c r="BR7" s="25">
        <v>10.18</v>
      </c>
      <c r="BS7" s="25">
        <v>7.06</v>
      </c>
      <c r="BT7" s="25">
        <v>9.34</v>
      </c>
      <c r="BU7" s="25">
        <v>40.89</v>
      </c>
      <c r="BV7" s="25">
        <v>41.25</v>
      </c>
      <c r="BW7" s="25">
        <v>42.5</v>
      </c>
      <c r="BX7" s="25">
        <v>41.84</v>
      </c>
      <c r="BY7" s="25">
        <v>41.44</v>
      </c>
      <c r="BZ7" s="25">
        <v>54.59</v>
      </c>
      <c r="CA7" s="25">
        <v>293.94</v>
      </c>
      <c r="CB7" s="25">
        <v>331.8</v>
      </c>
      <c r="CC7" s="25">
        <v>499.69</v>
      </c>
      <c r="CD7" s="25">
        <v>709.92</v>
      </c>
      <c r="CE7" s="25">
        <v>534.28</v>
      </c>
      <c r="CF7" s="25">
        <v>383.2</v>
      </c>
      <c r="CG7" s="25">
        <v>383.25</v>
      </c>
      <c r="CH7" s="25">
        <v>377.72</v>
      </c>
      <c r="CI7" s="25">
        <v>390.47</v>
      </c>
      <c r="CJ7" s="25">
        <v>403.61</v>
      </c>
      <c r="CK7" s="25">
        <v>301.2</v>
      </c>
      <c r="CL7" s="25">
        <v>36.57</v>
      </c>
      <c r="CM7" s="25">
        <v>36.57</v>
      </c>
      <c r="CN7" s="25">
        <v>44.15</v>
      </c>
      <c r="CO7" s="25">
        <v>44.27</v>
      </c>
      <c r="CP7" s="25">
        <v>44.27</v>
      </c>
      <c r="CQ7" s="25">
        <v>47.95</v>
      </c>
      <c r="CR7" s="25">
        <v>48.26</v>
      </c>
      <c r="CS7" s="25">
        <v>48.01</v>
      </c>
      <c r="CT7" s="25">
        <v>49.08</v>
      </c>
      <c r="CU7" s="25">
        <v>51.46</v>
      </c>
      <c r="CV7" s="25">
        <v>56.42</v>
      </c>
      <c r="CW7" s="25">
        <v>100</v>
      </c>
      <c r="CX7" s="25">
        <v>100</v>
      </c>
      <c r="CY7" s="25">
        <v>100</v>
      </c>
      <c r="CZ7" s="25">
        <v>100</v>
      </c>
      <c r="DA7" s="25">
        <v>100</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10.220000000000001</v>
      </c>
      <c r="EF7" s="25">
        <v>7.77</v>
      </c>
      <c r="EG7" s="25">
        <v>2.57</v>
      </c>
      <c r="EH7" s="25">
        <v>10.02</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112</v>
      </c>
      <c r="D13" t="s">
        <v>113</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2023-01-18T06:37:15Z</cp:lastPrinted>
  <dcterms:created xsi:type="dcterms:W3CDTF">2022-12-01T01:10:03Z</dcterms:created>
  <dcterms:modified xsi:type="dcterms:W3CDTF">2023-01-18T06:37:16Z</dcterms:modified>
  <cp:category/>
</cp:coreProperties>
</file>