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2法非適用\25富士河口湖町　〇\"/>
    </mc:Choice>
  </mc:AlternateContent>
  <workbookProtection workbookAlgorithmName="SHA-512" workbookHashValue="4j/w65yrRVLfnqfWCKJUJbpbMwQXZKiYR4KVHFdovKLREfKiigJygiQP3mjJ0KVEL6C39tkp5QmYA36ZmmmYHw==" workbookSaltValue="7rNrWWWV85XeW6UE1AZsBA==" workbookSpinCount="100000" lockStructure="1"/>
  <bookViews>
    <workbookView xWindow="0" yWindow="0" windowWidth="30720" windowHeight="12696"/>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AL10" i="4"/>
  <c r="P10" i="4"/>
  <c r="BB8" i="4"/>
  <c r="AD8" i="4"/>
  <c r="W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<sst xmlns="http://schemas.openxmlformats.org/spreadsheetml/2006/main" count="233" uniqueCount="115">
  <si>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</si>
  <si>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</si>
  <si>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</si>
  <si>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</si>
  <si>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</si>
  <si>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</si>
  <si>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</si>
  <si>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</si>
  <si>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</si>
  <si>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</si>
  <si>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</si>
  <si>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</si>
  <si>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</si>
  <si>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</si>
  <si>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</si>
  <si>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</si>
  <si>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</si>
  <si>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</si>
  <si>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</si>
  <si>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</si>
  <si>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</si>
  <si>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</si>
  <si>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</si>
  <si>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</si>
  <si>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</si>
  <si>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</si>
  <si>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</si>
  <si>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</si>
  <si>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</si>
  <si>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</si>
  <si>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</si>
  <si>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</si>
  <si>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</si>
  <si>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</si>
  <si>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</si>
  <si>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</si>
  <si>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</si>
  <si>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</si>
  <si>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</si>
  <si>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</si>
  <si>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</si>
  <si>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</si>
  <si>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</si>
  <si>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</si>
  <si>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</si>
  <si>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</si>
  <si>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</si>
  <si>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</si>
  <si>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</si>
  <si>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</si>
  <si>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</si>
  <si>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</si>
  <si>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</si>
  <si>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</si>
  <si>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</si>
  <si>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</si>
  <si>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</si>
  <si>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</si>
  <si>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</si>
  <si>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</si>
  <si>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</si>
  <si>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</si>
  <si>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</si>
  <si>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</si>
  <si>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</si>
  <si>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</si>
  <si>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</si>
  <si>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</si>
  <si>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</si>
  <si>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</si>
  <si>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</si>
  <si>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</si>
  <si>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</si>
  <si>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</si>
  <si>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</si>
  <si>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</si>
  <si>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</si>
  <si>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</si>
  <si>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</si>
  <si>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</si>
  <si>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</si>
  <si>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</si>
  <si>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</si>
  <si>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</si>
  <si>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</si>
  <si>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</si>
  <si>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</si>
  <si>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</si>
  <si>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</si>
  <si>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</si>
  <si>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</si>
  <si>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</si>
  <si>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</si>
  <si>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</si>
  <si>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</si>
  <si>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</si>
  <si>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</si>
  <si>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</si>
  <si>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</si>
  <si>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</si>
  <si>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</si>
  <si>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</si>
  <si>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</si>
  <si>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</si>
  <si>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</si>
  <si>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</si>
  <si>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</si>
  <si>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</si>
  <si>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</si>
  <si>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</si>
  <si>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</si>
  <si>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</si>
  <si>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③管路更新率が減少しているが、令和3年度は河口地区で新配水池建設、それに伴う機械器具工事等の大規模工事を実施したためである。　　　</t>
    <rPh sb="21" eb="23">
      <t>カワグチ</t>
    </rPh>
    <rPh sb="23" eb="25">
      <t>チク</t>
    </rPh>
    <rPh sb="26" eb="27">
      <t>シン</t>
    </rPh>
    <rPh sb="27" eb="30">
      <t>ハイスイチ</t>
    </rPh>
    <rPh sb="30" eb="32">
      <t>ケンセツ</t>
    </rPh>
    <rPh sb="36" eb="37">
      <t>トモナ</t>
    </rPh>
    <rPh sb="38" eb="42">
      <t>キカイキグ</t>
    </rPh>
    <rPh sb="42" eb="44">
      <t>コウジ</t>
    </rPh>
    <rPh sb="44" eb="45">
      <t>トウ</t>
    </rPh>
    <rPh sb="46" eb="49">
      <t>ダイキボ</t>
    </rPh>
    <rPh sb="49" eb="51">
      <t>コウジ</t>
    </rPh>
    <phoneticPr fontId="4"/>
  </si>
  <si>
    <t>　簡易水道事業は、河口湖・足和田・上九一色の３地区合計値である。
①収益的収支比率
毎年100 ％未満のため、経営改善が必要である。
④企業債残高対給水収益比率
企業債残高(水道工事費等の借金残高)も類似団体より高い数値が続いている。
⑥給水原価
豊富な湧水・地下水に恵まれていることから、水道料金が全国的にかなり低く保たれているが、④企業債(水道工事費等の借金残高)が右肩上がりであるため、近い将来水道料金改定が必要である。　　　　⑦施設利用率　　　　　　　　　　　　　　　　　本町は、有数の観光地である。令和2年度よりは回復したが、施設利用率が大幅に減少した要因は、コロナ禍による観光客の減少で、ホテル業等の大口水道使用量減少が考えられる。　　　　　　　　　　⑧有収率　　　　　　　　　　　　　　　　　　　72％前後を推移している。今後も漏水調査を継続実施して、漏水確認後には早急に更新し、有収率向上を図る必要がある。</t>
    <rPh sb="1" eb="3">
      <t>カンイ</t>
    </rPh>
    <rPh sb="3" eb="5">
      <t>スイドウ</t>
    </rPh>
    <rPh sb="5" eb="7">
      <t>ジギョウ</t>
    </rPh>
    <rPh sb="23" eb="25">
      <t>チク</t>
    </rPh>
    <rPh sb="25" eb="27">
      <t>ゴウケイ</t>
    </rPh>
    <rPh sb="27" eb="28">
      <t>チ</t>
    </rPh>
    <rPh sb="35" eb="38">
      <t>シュウエキテキ</t>
    </rPh>
    <rPh sb="38" eb="40">
      <t>シュウシ</t>
    </rPh>
    <rPh sb="40" eb="42">
      <t>ヒリツ</t>
    </rPh>
    <rPh sb="43" eb="45">
      <t>マイネン</t>
    </rPh>
    <rPh sb="56" eb="58">
      <t>ケイエイ</t>
    </rPh>
    <rPh sb="58" eb="60">
      <t>カイゼン</t>
    </rPh>
    <rPh sb="61" eb="63">
      <t>ヒツヨウ</t>
    </rPh>
    <rPh sb="69" eb="72">
      <t>キギョウサイ</t>
    </rPh>
    <rPh sb="72" eb="74">
      <t>ザンダカ</t>
    </rPh>
    <rPh sb="74" eb="75">
      <t>タイ</t>
    </rPh>
    <rPh sb="75" eb="77">
      <t>キュウスイ</t>
    </rPh>
    <rPh sb="77" eb="79">
      <t>シュウエキ</t>
    </rPh>
    <rPh sb="79" eb="81">
      <t>ヒリツ</t>
    </rPh>
    <rPh sb="128" eb="130">
      <t>ユウスイ</t>
    </rPh>
    <rPh sb="201" eb="203">
      <t>スイドウ</t>
    </rPh>
    <rPh sb="255" eb="257">
      <t>レイワ</t>
    </rPh>
    <rPh sb="258" eb="260">
      <t>ネンド</t>
    </rPh>
    <rPh sb="263" eb="265">
      <t>カイフク</t>
    </rPh>
    <rPh sb="334" eb="337">
      <t>ユウシュウリツ</t>
    </rPh>
    <rPh sb="359" eb="361">
      <t>ゼンゴ</t>
    </rPh>
    <rPh sb="362" eb="364">
      <t>スイイ</t>
    </rPh>
    <rPh sb="369" eb="371">
      <t>コンゴ</t>
    </rPh>
    <rPh sb="372" eb="374">
      <t>ロウスイ</t>
    </rPh>
    <rPh sb="374" eb="376">
      <t>チョウサ</t>
    </rPh>
    <rPh sb="377" eb="379">
      <t>ケイゾク</t>
    </rPh>
    <rPh sb="379" eb="381">
      <t>ジッシ</t>
    </rPh>
    <rPh sb="384" eb="386">
      <t>ロウスイ</t>
    </rPh>
    <rPh sb="386" eb="388">
      <t>カクニン</t>
    </rPh>
    <rPh sb="388" eb="389">
      <t>ゴ</t>
    </rPh>
    <rPh sb="391" eb="393">
      <t>ソウキュウ</t>
    </rPh>
    <rPh sb="394" eb="396">
      <t>コウシン</t>
    </rPh>
    <rPh sb="398" eb="401">
      <t>ユウシュウリツ</t>
    </rPh>
    <rPh sb="401" eb="403">
      <t>コウジョウ</t>
    </rPh>
    <rPh sb="404" eb="405">
      <t>ハカ</t>
    </rPh>
    <rPh sb="406" eb="408">
      <t>ヒツヨウ</t>
    </rPh>
    <phoneticPr fontId="4"/>
  </si>
  <si>
    <t>　各表に現れている数値には３簡水(河口湖・足和田・上九一色)事業のうちの過半数をしめる河口湖簡易水道事業のデータからの影響が大きい。小規模な２簡水事業の財政状況が、ひっ迫している問題点は潜在化していると思われる。３事業を並行して運営していく上では、この部分に注意を払い丁寧に対応する必要があり、将来においては上水道事業への統合など思い切った方策も検討していかなければならないと分析される。　　　　　　　　　　　　　　　　　また、３簡水とも令和6年度から適用する公営企業会計に向けて、しっかりとした諸準備が必要である。</t>
    <rPh sb="17" eb="20">
      <t>カワグチコ</t>
    </rPh>
    <rPh sb="21" eb="24">
      <t>アシワダ</t>
    </rPh>
    <rPh sb="25" eb="29">
      <t>カミクイシキ</t>
    </rPh>
    <rPh sb="215" eb="217">
      <t>カンスイ</t>
    </rPh>
    <rPh sb="219" eb="221">
      <t>レイワ</t>
    </rPh>
    <rPh sb="222" eb="224">
      <t>ネンド</t>
    </rPh>
    <rPh sb="226" eb="228">
      <t>テキヨウ</t>
    </rPh>
    <rPh sb="230" eb="232">
      <t>コウエイ</t>
    </rPh>
    <rPh sb="232" eb="236">
      <t>キギョウカイケイ</t>
    </rPh>
    <rPh sb="237" eb="238">
      <t>ム</t>
    </rPh>
    <rPh sb="248" eb="251">
      <t>ショジュンビ</t>
    </rPh>
    <rPh sb="252" eb="2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</si>
</sst>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1.1299999999999999</c:v>
                </c:pt>
                <c:pt idx="1">
                  <c:v>0.73</c:v>
                </c:pt>
                <c:pt idx="2">
                  <c:v>0.53</c:v>
                </c:pt>
                <c:pt idx="3">
                  <c:v>0.21</c:v>
                </c:pt>
                <c:pt idx="4">
                  <c:v>0.01</c:v>
                </c:pt>
              </c:numCache>
            </c:numRef>
          </c:val>
          <c:extLst>
            <c:ext xmlns:c16="http://schemas.microsoft.com/office/drawing/2014/chart" uri="{C3380CC4-5D6E-409C-BE32-E72D297353CC}">
              <c16:uniqueId val="{00000000-12F4-4EF2-9B6E-875D463ADE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12F4-4EF2-9B6E-875D463ADE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57.69</c:v>
                </c:pt>
                <c:pt idx="1">
                  <c:v>57.18</c:v>
                </c:pt>
                <c:pt idx="2">
                  <c:v>57.43</c:v>
                </c:pt>
                <c:pt idx="3">
                  <c:v>54.24</c:v>
                </c:pt>
                <c:pt idx="4">
                  <c:v>56.41</c:v>
                </c:pt>
              </c:numCache>
            </c:numRef>
          </c:val>
          <c:extLst>
            <c:ext xmlns:c16="http://schemas.microsoft.com/office/drawing/2014/chart" uri="{C3380CC4-5D6E-409C-BE32-E72D297353CC}">
              <c16:uniqueId val="{00000000-9B3C-4437-A8B3-35697A5048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9B3C-4437-A8B3-35697A5048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72.58</c:v>
                </c:pt>
                <c:pt idx="1">
                  <c:v>75.83</c:v>
                </c:pt>
                <c:pt idx="2">
                  <c:v>73.930000000000007</c:v>
                </c:pt>
                <c:pt idx="3">
                  <c:v>72.02</c:v>
                </c:pt>
                <c:pt idx="4">
                  <c:v>73.010000000000005</c:v>
                </c:pt>
              </c:numCache>
            </c:numRef>
          </c:val>
          <c:extLst>
            <c:ext xmlns:c16="http://schemas.microsoft.com/office/drawing/2014/chart" uri="{C3380CC4-5D6E-409C-BE32-E72D297353CC}">
              <c16:uniqueId val="{00000000-2EF2-40B6-A40F-8F1A3BA833C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2EF2-40B6-A40F-8F1A3BA833C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88.67</c:v>
                </c:pt>
                <c:pt idx="1">
                  <c:v>82.77</c:v>
                </c:pt>
                <c:pt idx="2">
                  <c:v>80.36</c:v>
                </c:pt>
                <c:pt idx="3">
                  <c:v>81.27</c:v>
                </c:pt>
                <c:pt idx="4">
                  <c:v>76.819999999999993</c:v>
                </c:pt>
              </c:numCache>
            </c:numRef>
          </c:val>
          <c:extLst>
            <c:ext xmlns:c16="http://schemas.microsoft.com/office/drawing/2014/chart" uri="{C3380CC4-5D6E-409C-BE32-E72D297353CC}">
              <c16:uniqueId val="{00000000-15C6-4781-B0B2-BD16A149E4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15C6-4781-B0B2-BD16A149E4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A-46C1-8479-603F1AF1F0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A-46C1-8479-603F1AF1F0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7C-477A-B365-CBFC7220D58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7C-477A-B365-CBFC7220D58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6-43B8-B62D-5711CCC365A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6-43B8-B62D-5711CCC365A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D-46E0-AFF6-9D600EA474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D-46E0-AFF6-9D600EA474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1353.11</c:v>
                </c:pt>
                <c:pt idx="1">
                  <c:v>1338.64</c:v>
                </c:pt>
                <c:pt idx="2">
                  <c:v>1322.08</c:v>
                </c:pt>
                <c:pt idx="3">
                  <c:v>1402.1</c:v>
                </c:pt>
                <c:pt idx="4">
                  <c:v>1499.87</c:v>
                </c:pt>
              </c:numCache>
            </c:numRef>
          </c:val>
          <c:extLst>
            <c:ext xmlns:c16="http://schemas.microsoft.com/office/drawing/2014/chart" uri="{C3380CC4-5D6E-409C-BE32-E72D297353CC}">
              <c16:uniqueId val="{00000000-825D-4EB7-9755-363EFFDAC86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825D-4EB7-9755-363EFFDAC86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68.42</c:v>
                </c:pt>
                <c:pt idx="1">
                  <c:v>69.23</c:v>
                </c:pt>
                <c:pt idx="2">
                  <c:v>68.489999999999995</c:v>
                </c:pt>
                <c:pt idx="3">
                  <c:v>71.12</c:v>
                </c:pt>
                <c:pt idx="4">
                  <c:v>70.989999999999995</c:v>
                </c:pt>
              </c:numCache>
            </c:numRef>
          </c:val>
          <c:extLst>
            <c:ext xmlns:c16="http://schemas.microsoft.com/office/drawing/2014/chart" uri="{C3380CC4-5D6E-409C-BE32-E72D297353CC}">
              <c16:uniqueId val="{00000000-E0B4-4CB4-80CD-D99B8524D65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E0B4-4CB4-80CD-D99B8524D65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97.66</c:v>
                </c:pt>
                <c:pt idx="1">
                  <c:v>95.1</c:v>
                </c:pt>
                <c:pt idx="2">
                  <c:v>99.61</c:v>
                </c:pt>
                <c:pt idx="3">
                  <c:v>101.93</c:v>
                </c:pt>
                <c:pt idx="4">
                  <c:v>99.75</c:v>
                </c:pt>
              </c:numCache>
            </c:numRef>
          </c:val>
          <c:extLst>
            <c:ext xmlns:c16="http://schemas.microsoft.com/office/drawing/2014/chart" uri="{C3380CC4-5D6E-409C-BE32-E72D297353CC}">
              <c16:uniqueId val="{00000000-C621-4933-8379-98A3B3C4592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C621-4933-8379-98A3B3C4592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富士河口湖町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2"/>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26716</v>
      </c>
      <c r="AM8" s="60"/>
      <c r="AN8" s="60"/>
      <c r="AO8" s="60"/>
      <c r="AP8" s="60"/>
      <c r="AQ8" s="60"/>
      <c r="AR8" s="60"/>
      <c r="AS8" s="60"/>
      <c r="AT8" s="36">
        <f>データ!$S$6</f>
        <v>158.4</v>
      </c>
      <c r="AU8" s="36"/>
      <c r="AV8" s="36"/>
      <c r="AW8" s="36"/>
      <c r="AX8" s="36"/>
      <c r="AY8" s="36"/>
      <c r="AZ8" s="36"/>
      <c r="BA8" s="36"/>
      <c r="BB8" s="36">
        <f>データ!$T$6</f>
        <v>168.66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2"/>
      <c r="AE9" s="2"/>
      <c r="AF9" s="2"/>
      <c r="AG9" s="2"/>
      <c r="AH9" s="3"/>
      <c r="AI9" s="2"/>
      <c r="AJ9" s="2"/>
      <c r="AK9" s="2"/>
      <c r="AL9" s="40" t="s">
        <v>16</v>
      </c>
      <c r="AM9" s="40"/>
      <c r="AN9" s="40"/>
      <c r="AO9" s="40"/>
      <c r="AP9" s="40"/>
      <c r="AQ9" s="40"/>
      <c r="AR9" s="40"/>
      <c r="AS9" s="40"/>
      <c r="AT9" s="40" t="s">
        <v>17</v>
      </c>
      <c r="AU9" s="40"/>
      <c r="AV9" s="40"/>
      <c r="AW9" s="40"/>
      <c r="AX9" s="40"/>
      <c r="AY9" s="40"/>
      <c r="AZ9" s="40"/>
      <c r="BA9" s="40"/>
      <c r="BB9" s="40" t="s">
        <v>18</v>
      </c>
      <c r="BC9" s="40"/>
      <c r="BD9" s="40"/>
      <c r="BE9" s="40"/>
      <c r="BF9" s="40"/>
      <c r="BG9" s="40"/>
      <c r="BH9" s="40"/>
      <c r="BI9" s="40"/>
      <c r="BJ9" s="3"/>
      <c r="BK9" s="3"/>
      <c r="BL9" s="41" t="s">
        <v>19</v>
      </c>
      <c r="BM9" s="42"/>
      <c r="BN9" s="43" t="s">
        <v>20</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23.7</v>
      </c>
      <c r="Q10" s="36"/>
      <c r="R10" s="36"/>
      <c r="S10" s="36"/>
      <c r="T10" s="36"/>
      <c r="U10" s="36"/>
      <c r="V10" s="36"/>
      <c r="W10" s="60">
        <f>データ!$Q$6</f>
        <v>1070</v>
      </c>
      <c r="X10" s="60"/>
      <c r="Y10" s="60"/>
      <c r="Z10" s="60"/>
      <c r="AA10" s="60"/>
      <c r="AB10" s="60"/>
      <c r="AC10" s="60"/>
      <c r="AD10" s="2"/>
      <c r="AE10" s="2"/>
      <c r="AF10" s="2"/>
      <c r="AG10" s="2"/>
      <c r="AH10" s="2"/>
      <c r="AI10" s="2"/>
      <c r="AJ10" s="2"/>
      <c r="AK10" s="2"/>
      <c r="AL10" s="60">
        <f>データ!$U$6</f>
        <v>6313</v>
      </c>
      <c r="AM10" s="60"/>
      <c r="AN10" s="60"/>
      <c r="AO10" s="60"/>
      <c r="AP10" s="60"/>
      <c r="AQ10" s="60"/>
      <c r="AR10" s="60"/>
      <c r="AS10" s="60"/>
      <c r="AT10" s="36">
        <f>データ!$V$6</f>
        <v>131.59</v>
      </c>
      <c r="AU10" s="36"/>
      <c r="AV10" s="36"/>
      <c r="AW10" s="36"/>
      <c r="AX10" s="36"/>
      <c r="AY10" s="36"/>
      <c r="AZ10" s="36"/>
      <c r="BA10" s="36"/>
      <c r="BB10" s="36">
        <f>データ!$W$6</f>
        <v>47.97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113</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112</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6"/>
      <c r="BN58" s="46"/>
      <c r="BO58" s="46"/>
      <c r="BP58" s="46"/>
      <c r="BQ58" s="46"/>
      <c r="BR58" s="46"/>
      <c r="BS58" s="46"/>
      <c r="BT58" s="46"/>
      <c r="BU58" s="46"/>
      <c r="BV58" s="46"/>
      <c r="BW58" s="46"/>
      <c r="BX58" s="46"/>
      <c r="BY58" s="46"/>
      <c r="BZ58" s="4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6"/>
      <c r="BN59" s="46"/>
      <c r="BO59" s="46"/>
      <c r="BP59" s="46"/>
      <c r="BQ59" s="46"/>
      <c r="BR59" s="46"/>
      <c r="BS59" s="46"/>
      <c r="BT59" s="46"/>
      <c r="BU59" s="46"/>
      <c r="BV59" s="46"/>
      <c r="BW59" s="46"/>
      <c r="BX59" s="46"/>
      <c r="BY59" s="46"/>
      <c r="BZ59" s="47"/>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45"/>
      <c r="BM60" s="46"/>
      <c r="BN60" s="46"/>
      <c r="BO60" s="46"/>
      <c r="BP60" s="46"/>
      <c r="BQ60" s="46"/>
      <c r="BR60" s="46"/>
      <c r="BS60" s="46"/>
      <c r="BT60" s="46"/>
      <c r="BU60" s="46"/>
      <c r="BV60" s="46"/>
      <c r="BW60" s="46"/>
      <c r="BX60" s="46"/>
      <c r="BY60" s="46"/>
      <c r="BZ60" s="47"/>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114</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iBR0mbwNvMSTcfnxSTsw8JpDdwtL34ijldm/wgDMNGhCNz6azC18rq3PZKwyWBq2Z4kRxnciOhVdmYRMaWq4pg==" saltValue="iZ4SRfjURi0VUxtGZRZP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2021</v>
      </c>
      <c r="C6" s="20">
        <f t="shared" ref="C6:W6" si="3">C7</f>
        <v>194301</v>
      </c>
      <c r="D6" s="20">
        <f t="shared" si="3"/>
        <v>47</v>
      </c>
      <c r="E6" s="20">
        <f t="shared" si="3"/>
        <v>1</v>
      </c>
      <c r="F6" s="20">
        <f t="shared" si="3"/>
        <v>0</v>
      </c>
      <c r="G6" s="20">
        <f t="shared" si="3"/>
        <v>0</v>
      </c>
      <c r="H6" s="20" t="str">
        <f t="shared" si="3"/>
        <v>山梨県　富士河口湖町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23.7</v>
      </c>
      <c r="Q6" s="21">
        <f t="shared" si="3"/>
        <v>1070</v>
      </c>
      <c r="R6" s="21">
        <f t="shared" si="3"/>
        <v>26716</v>
      </c>
      <c r="S6" s="21">
        <f t="shared" si="3"/>
        <v>158.4</v>
      </c>
      <c r="T6" s="21">
        <f t="shared" si="3"/>
        <v>168.66</v>
      </c>
      <c r="U6" s="21">
        <f t="shared" si="3"/>
        <v>6313</v>
      </c>
      <c r="V6" s="21">
        <f t="shared" si="3"/>
        <v>131.59</v>
      </c>
      <c r="W6" s="21">
        <f t="shared" si="3"/>
        <v>47.97</v>
      </c>
      <c r="X6" s="22">
        <f>IF(X7="",NA(),X7)</f>
        <v>88.67</v>
      </c>
      <c r="Y6" s="22">
        <f t="shared" ref="Y6:AG6" si="4">IF(Y7="",NA(),Y7)</f>
        <v>82.77</v>
      </c>
      <c r="Z6" s="22">
        <f t="shared" si="4"/>
        <v>80.36</v>
      </c>
      <c r="AA6" s="22">
        <f t="shared" si="4"/>
        <v>81.27</v>
      </c>
      <c r="AB6" s="22">
        <f t="shared" si="4"/>
        <v>76.819999999999993</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1353.11</v>
      </c>
      <c r="BF6" s="22">
        <f t="shared" ref="BF6:BN6" si="7">IF(BF7="",NA(),BF7)</f>
        <v>1338.64</v>
      </c>
      <c r="BG6" s="22">
        <f t="shared" si="7"/>
        <v>1322.08</v>
      </c>
      <c r="BH6" s="22">
        <f t="shared" si="7"/>
        <v>1402.1</v>
      </c>
      <c r="BI6" s="22">
        <f t="shared" si="7"/>
        <v>1499.87</v>
      </c>
      <c r="BJ6" s="22">
        <f t="shared" si="7"/>
        <v>1295.06</v>
      </c>
      <c r="BK6" s="22">
        <f t="shared" si="7"/>
        <v>1168.7</v>
      </c>
      <c r="BL6" s="22">
        <f t="shared" si="7"/>
        <v>1245.46</v>
      </c>
      <c r="BM6" s="22">
        <f t="shared" si="7"/>
        <v>834.1</v>
      </c>
      <c r="BN6" s="22">
        <f t="shared" si="7"/>
        <v>853.42</v>
      </c>
      <c r="BO6" s="21" t="str">
        <f>IF(BO7="","",IF(BO7="-","【-】","【"&amp;SUBSTITUTE(TEXT(BO7,"#,##0.00"),"-","△")&amp;"】"))</f>
        <v>【940.88】</v>
      </c>
      <c r="BP6" s="22">
        <f>IF(BP7="",NA(),BP7)</f>
        <v>68.42</v>
      </c>
      <c r="BQ6" s="22">
        <f t="shared" ref="BQ6:BY6" si="8">IF(BQ7="",NA(),BQ7)</f>
        <v>69.23</v>
      </c>
      <c r="BR6" s="22">
        <f t="shared" si="8"/>
        <v>68.489999999999995</v>
      </c>
      <c r="BS6" s="22">
        <f t="shared" si="8"/>
        <v>71.12</v>
      </c>
      <c r="BT6" s="22">
        <f t="shared" si="8"/>
        <v>70.989999999999995</v>
      </c>
      <c r="BU6" s="22">
        <f t="shared" si="8"/>
        <v>53.29</v>
      </c>
      <c r="BV6" s="22">
        <f t="shared" si="8"/>
        <v>53.59</v>
      </c>
      <c r="BW6" s="22">
        <f t="shared" si="8"/>
        <v>51.08</v>
      </c>
      <c r="BX6" s="22">
        <f t="shared" si="8"/>
        <v>64.44</v>
      </c>
      <c r="BY6" s="22">
        <f t="shared" si="8"/>
        <v>60.53</v>
      </c>
      <c r="BZ6" s="21" t="str">
        <f>IF(BZ7="","",IF(BZ7="-","【-】","【"&amp;SUBSTITUTE(TEXT(BZ7,"#,##0.00"),"-","△")&amp;"】"))</f>
        <v>【54.59】</v>
      </c>
      <c r="CA6" s="22">
        <f>IF(CA7="",NA(),CA7)</f>
        <v>97.66</v>
      </c>
      <c r="CB6" s="22">
        <f t="shared" ref="CB6:CJ6" si="9">IF(CB7="",NA(),CB7)</f>
        <v>95.1</v>
      </c>
      <c r="CC6" s="22">
        <f t="shared" si="9"/>
        <v>99.61</v>
      </c>
      <c r="CD6" s="22">
        <f t="shared" si="9"/>
        <v>101.93</v>
      </c>
      <c r="CE6" s="22">
        <f t="shared" si="9"/>
        <v>99.75</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57.69</v>
      </c>
      <c r="CM6" s="22">
        <f t="shared" ref="CM6:CU6" si="10">IF(CM7="",NA(),CM7)</f>
        <v>57.18</v>
      </c>
      <c r="CN6" s="22">
        <f t="shared" si="10"/>
        <v>57.43</v>
      </c>
      <c r="CO6" s="22">
        <f t="shared" si="10"/>
        <v>54.24</v>
      </c>
      <c r="CP6" s="22">
        <f t="shared" si="10"/>
        <v>56.41</v>
      </c>
      <c r="CQ6" s="22">
        <f t="shared" si="10"/>
        <v>56.65</v>
      </c>
      <c r="CR6" s="22">
        <f t="shared" si="10"/>
        <v>56.41</v>
      </c>
      <c r="CS6" s="22">
        <f t="shared" si="10"/>
        <v>54.9</v>
      </c>
      <c r="CT6" s="22">
        <f t="shared" si="10"/>
        <v>55.7</v>
      </c>
      <c r="CU6" s="22">
        <f t="shared" si="10"/>
        <v>54.87</v>
      </c>
      <c r="CV6" s="21" t="str">
        <f>IF(CV7="","",IF(CV7="-","【-】","【"&amp;SUBSTITUTE(TEXT(CV7,"#,##0.00"),"-","△")&amp;"】"))</f>
        <v>【56.42】</v>
      </c>
      <c r="CW6" s="22">
        <f>IF(CW7="",NA(),CW7)</f>
        <v>72.58</v>
      </c>
      <c r="CX6" s="22">
        <f t="shared" ref="CX6:DF6" si="11">IF(CX7="",NA(),CX7)</f>
        <v>75.83</v>
      </c>
      <c r="CY6" s="22">
        <f t="shared" si="11"/>
        <v>73.930000000000007</v>
      </c>
      <c r="CZ6" s="22">
        <f t="shared" si="11"/>
        <v>72.02</v>
      </c>
      <c r="DA6" s="22">
        <f t="shared" si="11"/>
        <v>73.010000000000005</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1.1299999999999999</v>
      </c>
      <c r="EE6" s="22">
        <f t="shared" ref="EE6:EM6" si="14">IF(EE7="",NA(),EE7)</f>
        <v>0.73</v>
      </c>
      <c r="EF6" s="22">
        <f t="shared" si="14"/>
        <v>0.53</v>
      </c>
      <c r="EG6" s="22">
        <f t="shared" si="14"/>
        <v>0.21</v>
      </c>
      <c r="EH6" s="22">
        <f t="shared" si="14"/>
        <v>0.01</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2">
      <c r="A7" s="15"/>
      <c r="B7" s="24">
        <v>2021</v>
      </c>
      <c r="C7" s="24">
        <v>194301</v>
      </c>
      <c r="D7" s="24">
        <v>47</v>
      </c>
      <c r="E7" s="24">
        <v>1</v>
      </c>
      <c r="F7" s="24">
        <v>0</v>
      </c>
      <c r="G7" s="24">
        <v>0</v>
      </c>
      <c r="H7" s="24" t="s">
        <v>94</v>
      </c>
      <c r="I7" s="24" t="s">
        <v>95</v>
      </c>
      <c r="J7" s="24" t="s">
        <v>96</v>
      </c>
      <c r="K7" s="24" t="s">
        <v>97</v>
      </c>
      <c r="L7" s="24" t="s">
        <v>98</v>
      </c>
      <c r="M7" s="24" t="s">
        <v>99</v>
      </c>
      <c r="N7" s="25" t="s">
        <v>100</v>
      </c>
      <c r="O7" s="25" t="s">
        <v>101</v>
      </c>
      <c r="P7" s="25">
        <v>23.7</v>
      </c>
      <c r="Q7" s="25">
        <v>1070</v>
      </c>
      <c r="R7" s="25">
        <v>26716</v>
      </c>
      <c r="S7" s="25">
        <v>158.4</v>
      </c>
      <c r="T7" s="25">
        <v>168.66</v>
      </c>
      <c r="U7" s="25">
        <v>6313</v>
      </c>
      <c r="V7" s="25">
        <v>131.59</v>
      </c>
      <c r="W7" s="25">
        <v>47.97</v>
      </c>
      <c r="X7" s="25">
        <v>88.67</v>
      </c>
      <c r="Y7" s="25">
        <v>82.77</v>
      </c>
      <c r="Z7" s="25">
        <v>80.36</v>
      </c>
      <c r="AA7" s="25">
        <v>81.27</v>
      </c>
      <c r="AB7" s="25">
        <v>76.819999999999993</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1353.11</v>
      </c>
      <c r="BF7" s="25">
        <v>1338.64</v>
      </c>
      <c r="BG7" s="25">
        <v>1322.08</v>
      </c>
      <c r="BH7" s="25">
        <v>1402.1</v>
      </c>
      <c r="BI7" s="25">
        <v>1499.87</v>
      </c>
      <c r="BJ7" s="25">
        <v>1295.06</v>
      </c>
      <c r="BK7" s="25">
        <v>1168.7</v>
      </c>
      <c r="BL7" s="25">
        <v>1245.46</v>
      </c>
      <c r="BM7" s="25">
        <v>834.1</v>
      </c>
      <c r="BN7" s="25">
        <v>853.42</v>
      </c>
      <c r="BO7" s="25">
        <v>940.88</v>
      </c>
      <c r="BP7" s="25">
        <v>68.42</v>
      </c>
      <c r="BQ7" s="25">
        <v>69.23</v>
      </c>
      <c r="BR7" s="25">
        <v>68.489999999999995</v>
      </c>
      <c r="BS7" s="25">
        <v>71.12</v>
      </c>
      <c r="BT7" s="25">
        <v>70.989999999999995</v>
      </c>
      <c r="BU7" s="25">
        <v>53.29</v>
      </c>
      <c r="BV7" s="25">
        <v>53.59</v>
      </c>
      <c r="BW7" s="25">
        <v>51.08</v>
      </c>
      <c r="BX7" s="25">
        <v>64.44</v>
      </c>
      <c r="BY7" s="25">
        <v>60.53</v>
      </c>
      <c r="BZ7" s="25">
        <v>54.59</v>
      </c>
      <c r="CA7" s="25">
        <v>97.66</v>
      </c>
      <c r="CB7" s="25">
        <v>95.1</v>
      </c>
      <c r="CC7" s="25">
        <v>99.61</v>
      </c>
      <c r="CD7" s="25">
        <v>101.93</v>
      </c>
      <c r="CE7" s="25">
        <v>99.75</v>
      </c>
      <c r="CF7" s="25">
        <v>259.02</v>
      </c>
      <c r="CG7" s="25">
        <v>259.79000000000002</v>
      </c>
      <c r="CH7" s="25">
        <v>262.13</v>
      </c>
      <c r="CI7" s="25">
        <v>197.14</v>
      </c>
      <c r="CJ7" s="25">
        <v>210.72</v>
      </c>
      <c r="CK7" s="25">
        <v>301.2</v>
      </c>
      <c r="CL7" s="25">
        <v>57.69</v>
      </c>
      <c r="CM7" s="25">
        <v>57.18</v>
      </c>
      <c r="CN7" s="25">
        <v>57.43</v>
      </c>
      <c r="CO7" s="25">
        <v>54.24</v>
      </c>
      <c r="CP7" s="25">
        <v>56.41</v>
      </c>
      <c r="CQ7" s="25">
        <v>56.65</v>
      </c>
      <c r="CR7" s="25">
        <v>56.41</v>
      </c>
      <c r="CS7" s="25">
        <v>54.9</v>
      </c>
      <c r="CT7" s="25">
        <v>55.7</v>
      </c>
      <c r="CU7" s="25">
        <v>54.87</v>
      </c>
      <c r="CV7" s="25">
        <v>56.42</v>
      </c>
      <c r="CW7" s="25">
        <v>72.58</v>
      </c>
      <c r="CX7" s="25">
        <v>75.83</v>
      </c>
      <c r="CY7" s="25">
        <v>73.930000000000007</v>
      </c>
      <c r="CZ7" s="25">
        <v>72.02</v>
      </c>
      <c r="DA7" s="25">
        <v>73.010000000000005</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1.1299999999999999</v>
      </c>
      <c r="EE7" s="25">
        <v>0.73</v>
      </c>
      <c r="EF7" s="25">
        <v>0.53</v>
      </c>
      <c r="EG7" s="25">
        <v>0.21</v>
      </c>
      <c r="EH7" s="25">
        <v>0.01</v>
      </c>
      <c r="EI7" s="25">
        <v>0.96</v>
      </c>
      <c r="EJ7" s="25">
        <v>0.65</v>
      </c>
      <c r="EK7" s="25">
        <v>0.52</v>
      </c>
      <c r="EL7" s="25">
        <v>1.48</v>
      </c>
      <c r="EM7" s="25">
        <v>0.45</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107</v>
      </c>
    </row>
    <row r="12" spans="1:144" x14ac:dyDescent="0.2">
      <c r="B12">
        <v>1</v>
      </c>
      <c r="C12">
        <v>1</v>
      </c>
      <c r="D12">
        <v>1</v>
      </c>
      <c r="E12">
        <v>2</v>
      </c>
      <c r="F12">
        <v>3</v>
      </c>
      <c r="G12" t="s">
        <v>108</v>
      </c>
    </row>
    <row r="13" spans="1:144" x14ac:dyDescent="0.2">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2022-12-01T01:10:02Z</dcterms:created>
  <dcterms:modified xsi:type="dcterms:W3CDTF">2023-02-01T02:56:12Z</dcterms:modified>
  <cp:category/>
</cp:coreProperties>
</file>