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水道\水道（令和03年度～）\【随時】各種文書・回答\回答\【01月】公営企業に係わる経営比較分析表の分析等について（依頼）\R04\24 鳴沢村\02法非適簡水【経営比較分析表】2021_194298_47_010\"/>
    </mc:Choice>
  </mc:AlternateContent>
  <workbookProtection workbookAlgorithmName="SHA-512" workbookHashValue="YSlfNMBoCXN1GiTU4Ybnl7v2xupBee8RsbDzGHXmk7qxBMlV13fJCSk5p9NfyHyH6+qT2uBUm9OMfw0Cb7tTKw==" workbookSaltValue="mfAfk0VAeGbczb3GODUt6g=="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<sst xmlns="http://schemas.openxmlformats.org/spreadsheetml/2006/main" count="233" uniqueCount="118">
  <si>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</si>
  <si>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</si>
  <si>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</si>
  <si>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</si>
  <si>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</si>
  <si>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</si>
  <si>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</si>
  <si>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</si>
  <si>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</si>
  <si>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</si>
  <si>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</si>
  <si>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</si>
  <si>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</si>
  <si>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</si>
  <si>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</si>
  <si>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</si>
  <si>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</si>
  <si>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</si>
  <si>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</si>
  <si>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</si>
  <si>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</si>
  <si>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</si>
  <si>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</si>
  <si>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</si>
  <si>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</si>
  <si>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</si>
  <si>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</si>
  <si>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</si>
  <si>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</si>
  <si>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</si>
  <si>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</si>
  <si>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</si>
  <si>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</si>
  <si>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</si>
  <si>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</si>
  <si>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</si>
  <si>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</si>
  <si>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</si>
  <si>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</si>
  <si>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</si>
  <si>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</si>
  <si>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</si>
  <si>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</si>
  <si>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</si>
  <si>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</si>
  <si>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</si>
  <si>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</si>
  <si>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</si>
  <si>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</si>
  <si>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</si>
  <si>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</si>
  <si>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</si>
  <si>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</si>
  <si>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</si>
  <si>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</si>
  <si>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</si>
  <si>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</si>
  <si>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</si>
  <si>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</si>
  <si>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</si>
  <si>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</si>
  <si>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</si>
  <si>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</si>
  <si>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</si>
  <si>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</si>
  <si>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</si>
  <si>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</si>
  <si>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</si>
  <si>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</si>
  <si>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</si>
  <si>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</si>
  <si>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</si>
  <si>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</si>
  <si>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</si>
  <si>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</si>
  <si>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</si>
  <si>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</si>
  <si>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</si>
  <si>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</si>
  <si>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</si>
  <si>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</si>
  <si>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</si>
  <si>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</si>
  <si>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</si>
  <si>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</si>
  <si>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</si>
  <si>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</si>
  <si>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</si>
  <si>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</si>
  <si>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</si>
  <si>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</si>
  <si>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</si>
  <si>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</si>
  <si>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</si>
  <si>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</si>
  <si>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</si>
  <si>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鳴沢村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</si>
  <si>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</si>
  <si>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</si>
  <si>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</si>
  <si>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</si>
  <si>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</si>
  <si>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</si>
  <si>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</si>
  <si>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</si>
  <si>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</si>
  <si>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</si>
  <si>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</si>
  <si>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</si>
  <si>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</si>
  <si>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</si>
  <si>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</si>
  <si>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</si>
  <si>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</si>
  <si>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</si>
  <si>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労務単価等の増額に伴い工事費用は増加傾向にあり、今後も配水管の耐震化工事を実施していく上で、一般会計からの繰入金を使用していくこととなるが、独立採算制の観点から将来的な水道料金の値上げを検討する必要性が高まっている。
引き続き住民への安定した水道水の供給を実施するために令和4年度に策定を行う経営戦略を基に、工事額の試算や財源確保の具体的方策を立てて経営健全化を図る。</t>
    <rPh sb="141" eb="143">
      <t>サクテイ</t>
    </rPh>
    <rPh sb="144" eb="145">
      <t>オコナ</t>
    </rPh>
    <rPh sb="151" eb="152">
      <t>モト</t>
    </rPh>
    <phoneticPr fontId="4"/>
  </si>
  <si>
    <t>令和3年度の管路更新率は全国平均値や類似団体平均値と比較してみると高い指標となった。
有形固定資産減価償却率や管路経年化率は把握できていないが、鳴沢村の総管路延長の内約20.0％は鋼管や鋳鉄管であり、耐震化が必要な配水管となっている。村道工事との調整を図りながら効率的に配水管の更新工事を実施していく必要がある。</t>
    <rPh sb="83" eb="84">
      <t>ヤク</t>
    </rPh>
    <phoneticPr fontId="4"/>
  </si>
  <si>
    <t>収益的収支比率は100％近い数値であるが、給水収益のみでは老朽化した配水管の更新工事費などを賄えないため、一般会計からの繰入金などを使用して工事を実施していく。将来的に水道料金の見直しも視野に入れ経営の健全性・効率化を図る。</t>
    <rPh sb="12" eb="13">
      <t>チカ</t>
    </rPh>
    <rPh sb="14" eb="16">
      <t>スウチ</t>
    </rPh>
    <rPh sb="80" eb="83">
      <t>ショウライテキ</t>
    </rPh>
    <rPh sb="84" eb="86">
      <t>スイドウ</t>
    </rPh>
    <rPh sb="86" eb="88">
      <t>リョウキン</t>
    </rPh>
    <rPh sb="89" eb="91">
      <t>ミナオ</t>
    </rPh>
    <rPh sb="93" eb="95">
      <t>シヤ</t>
    </rPh>
    <rPh sb="96" eb="97">
      <t>イ</t>
    </rPh>
    <rPh sb="98" eb="100">
      <t>ケイエイ</t>
    </rPh>
    <rPh sb="101" eb="104">
      <t>ケンゼンセイ</t>
    </rPh>
    <rPh sb="105" eb="108">
      <t>コウリツカ</t>
    </rPh>
    <rPh sb="109" eb="110">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</si>
</sst>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2.95</c:v>
                </c:pt>
                <c:pt idx="1">
                  <c:v>0.79</c:v>
                </c:pt>
                <c:pt idx="2">
                  <c:v>0.63</c:v>
                </c:pt>
                <c:pt idx="3">
                  <c:v>2.0699999999999998</c:v>
                </c:pt>
                <c:pt idx="4">
                  <c:v>1.28</c:v>
                </c:pt>
              </c:numCache>
            </c:numRef>
          </c:val>
          <c:extLst>
            <c:ext xmlns:c16="http://schemas.microsoft.com/office/drawing/2014/chart" uri="{C3380CC4-5D6E-409C-BE32-E72D297353CC}">
              <c16:uniqueId val="{00000000-AD2A-4B70-A938-FBEB61B4646D}"/>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c:ext xmlns:c16="http://schemas.microsoft.com/office/drawing/2014/chart" uri="{C3380CC4-5D6E-409C-BE32-E72D297353CC}">
              <c16:uniqueId val="{00000001-AD2A-4B70-A938-FBEB61B4646D}"/>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64.959999999999994</c:v>
                </c:pt>
                <c:pt idx="1">
                  <c:v>64.959999999999994</c:v>
                </c:pt>
                <c:pt idx="2">
                  <c:v>65.010000000000005</c:v>
                </c:pt>
                <c:pt idx="3">
                  <c:v>57.69</c:v>
                </c:pt>
                <c:pt idx="4">
                  <c:v>57.46</c:v>
                </c:pt>
              </c:numCache>
            </c:numRef>
          </c:val>
          <c:extLst>
            <c:ext xmlns:c16="http://schemas.microsoft.com/office/drawing/2014/chart" uri="{C3380CC4-5D6E-409C-BE32-E72D297353CC}">
              <c16:uniqueId val="{00000000-7FE1-451C-98AE-53227E078C7E}"/>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c:ext xmlns:c16="http://schemas.microsoft.com/office/drawing/2014/chart" uri="{C3380CC4-5D6E-409C-BE32-E72D297353CC}">
              <c16:uniqueId val="{00000001-7FE1-451C-98AE-53227E078C7E}"/>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87.22</c:v>
                </c:pt>
                <c:pt idx="1">
                  <c:v>85</c:v>
                </c:pt>
                <c:pt idx="2">
                  <c:v>85</c:v>
                </c:pt>
                <c:pt idx="3">
                  <c:v>85</c:v>
                </c:pt>
                <c:pt idx="4">
                  <c:v>85</c:v>
                </c:pt>
              </c:numCache>
            </c:numRef>
          </c:val>
          <c:extLst>
            <c:ext xmlns:c16="http://schemas.microsoft.com/office/drawing/2014/chart" uri="{C3380CC4-5D6E-409C-BE32-E72D297353CC}">
              <c16:uniqueId val="{00000000-5FCC-4139-8086-6D5BC4173D2B}"/>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c:ext xmlns:c16="http://schemas.microsoft.com/office/drawing/2014/chart" uri="{C3380CC4-5D6E-409C-BE32-E72D297353CC}">
              <c16:uniqueId val="{00000001-5FCC-4139-8086-6D5BC4173D2B}"/>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134.88</c:v>
                </c:pt>
                <c:pt idx="1">
                  <c:v>158.71</c:v>
                </c:pt>
                <c:pt idx="2">
                  <c:v>139.75</c:v>
                </c:pt>
                <c:pt idx="3">
                  <c:v>123.5</c:v>
                </c:pt>
                <c:pt idx="4">
                  <c:v>98.54</c:v>
                </c:pt>
              </c:numCache>
            </c:numRef>
          </c:val>
          <c:extLst>
            <c:ext xmlns:c16="http://schemas.microsoft.com/office/drawing/2014/chart" uri="{C3380CC4-5D6E-409C-BE32-E72D297353CC}">
              <c16:uniqueId val="{00000000-1013-460A-882A-C309C171CC23}"/>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c:ext xmlns:c16="http://schemas.microsoft.com/office/drawing/2014/chart" uri="{C3380CC4-5D6E-409C-BE32-E72D297353CC}">
              <c16:uniqueId val="{00000001-1013-460A-882A-C309C171CC23}"/>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1B-49CA-BCBC-9CF6C721C8B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1B-49CA-BCBC-9CF6C721C8B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F0-4E62-8E7B-850A79452A39}"/>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F0-4E62-8E7B-850A79452A39}"/>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34-4C7E-B88C-6FFBD645500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34-4C7E-B88C-6FFBD645500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9C-46CD-907A-BA25B007DFA5}"/>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9C-46CD-907A-BA25B007DFA5}"/>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0</c:v>
                </c:pt>
                <c:pt idx="2">
                  <c:v>0</c:v>
                </c:pt>
                <c:pt idx="3">
                  <c:v>0</c:v>
                </c:pt>
                <c:pt idx="4" formatCode="#,##0.00;&quot;△&quot;#,##0.00;&quot;-&quot;">
                  <c:v>12.45</c:v>
                </c:pt>
              </c:numCache>
            </c:numRef>
          </c:val>
          <c:extLst>
            <c:ext xmlns:c16="http://schemas.microsoft.com/office/drawing/2014/chart" uri="{C3380CC4-5D6E-409C-BE32-E72D297353CC}">
              <c16:uniqueId val="{00000000-558C-4143-A297-4F146E50A161}"/>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c:ext xmlns:c16="http://schemas.microsoft.com/office/drawing/2014/chart" uri="{C3380CC4-5D6E-409C-BE32-E72D297353CC}">
              <c16:uniqueId val="{00000001-558C-4143-A297-4F146E50A161}"/>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128.96</c:v>
                </c:pt>
                <c:pt idx="1">
                  <c:v>152.52000000000001</c:v>
                </c:pt>
                <c:pt idx="2">
                  <c:v>135.81</c:v>
                </c:pt>
                <c:pt idx="3">
                  <c:v>117.84</c:v>
                </c:pt>
                <c:pt idx="4">
                  <c:v>91.55</c:v>
                </c:pt>
              </c:numCache>
            </c:numRef>
          </c:val>
          <c:extLst>
            <c:ext xmlns:c16="http://schemas.microsoft.com/office/drawing/2014/chart" uri="{C3380CC4-5D6E-409C-BE32-E72D297353CC}">
              <c16:uniqueId val="{00000000-7413-4920-9165-C12324A3FB0C}"/>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c:ext xmlns:c16="http://schemas.microsoft.com/office/drawing/2014/chart" uri="{C3380CC4-5D6E-409C-BE32-E72D297353CC}">
              <c16:uniqueId val="{00000001-7413-4920-9165-C12324A3FB0C}"/>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47.99</c:v>
                </c:pt>
                <c:pt idx="1">
                  <c:v>44.57</c:v>
                </c:pt>
                <c:pt idx="2">
                  <c:v>48.95</c:v>
                </c:pt>
                <c:pt idx="3">
                  <c:v>52.69</c:v>
                </c:pt>
                <c:pt idx="4">
                  <c:v>66.989999999999995</c:v>
                </c:pt>
              </c:numCache>
            </c:numRef>
          </c:val>
          <c:extLst>
            <c:ext xmlns:c16="http://schemas.microsoft.com/office/drawing/2014/chart" uri="{C3380CC4-5D6E-409C-BE32-E72D297353CC}">
              <c16:uniqueId val="{00000000-9E28-4ABA-902F-6F715F18E4C0}"/>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c:ext xmlns:c16="http://schemas.microsoft.com/office/drawing/2014/chart" uri="{C3380CC4-5D6E-409C-BE32-E72D297353CC}">
              <c16:uniqueId val="{00000001-9E28-4ABA-902F-6F715F18E4C0}"/>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山梨県　鳴沢村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3127</v>
      </c>
      <c r="AM8" s="37"/>
      <c r="AN8" s="37"/>
      <c r="AO8" s="37"/>
      <c r="AP8" s="37"/>
      <c r="AQ8" s="37"/>
      <c r="AR8" s="37"/>
      <c r="AS8" s="37"/>
      <c r="AT8" s="38">
        <f>データ!$S$6</f>
        <v>89.58</v>
      </c>
      <c r="AU8" s="38"/>
      <c r="AV8" s="38"/>
      <c r="AW8" s="38"/>
      <c r="AX8" s="38"/>
      <c r="AY8" s="38"/>
      <c r="AZ8" s="38"/>
      <c r="BA8" s="38"/>
      <c r="BB8" s="38">
        <f>データ!$T$6</f>
        <v>34.909999999999997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86.74</v>
      </c>
      <c r="Q10" s="38"/>
      <c r="R10" s="38"/>
      <c r="S10" s="38"/>
      <c r="T10" s="38"/>
      <c r="U10" s="38"/>
      <c r="V10" s="38"/>
      <c r="W10" s="37">
        <f>データ!$Q$6</f>
        <v>583</v>
      </c>
      <c r="X10" s="37"/>
      <c r="Y10" s="37"/>
      <c r="Z10" s="37"/>
      <c r="AA10" s="37"/>
      <c r="AB10" s="37"/>
      <c r="AC10" s="37"/>
      <c r="AD10" s="2"/>
      <c r="AE10" s="2"/>
      <c r="AF10" s="2"/>
      <c r="AG10" s="2"/>
      <c r="AH10" s="2"/>
      <c r="AI10" s="2"/>
      <c r="AJ10" s="2"/>
      <c r="AK10" s="2"/>
      <c r="AL10" s="37">
        <f>データ!$U$6</f>
        <v>2694</v>
      </c>
      <c r="AM10" s="37"/>
      <c r="AN10" s="37"/>
      <c r="AO10" s="37"/>
      <c r="AP10" s="37"/>
      <c r="AQ10" s="37"/>
      <c r="AR10" s="37"/>
      <c r="AS10" s="37"/>
      <c r="AT10" s="38">
        <f>データ!$V$6</f>
        <v>4</v>
      </c>
      <c r="AU10" s="38"/>
      <c r="AV10" s="38"/>
      <c r="AW10" s="38"/>
      <c r="AX10" s="38"/>
      <c r="AY10" s="38"/>
      <c r="AZ10" s="38"/>
      <c r="BA10" s="38"/>
      <c r="BB10" s="38">
        <f>データ!$W$6</f>
        <v>673.5</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117</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116</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115</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5sI6/XZDcntq+otYIcXZWMAh0I0yjlf3GF/dSWV4N3dMpDOtkKROAZhR3D+SAbic51D7/EZz2nJcbNNojvgfNA==" saltValue="WFVk1lab8nC3+d3pqntUF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194298</v>
      </c>
      <c r="D6" s="20">
        <f t="shared" si="3"/>
        <v>47</v>
      </c>
      <c r="E6" s="20">
        <f t="shared" si="3"/>
        <v>1</v>
      </c>
      <c r="F6" s="20">
        <f t="shared" si="3"/>
        <v>0</v>
      </c>
      <c r="G6" s="20">
        <f t="shared" si="3"/>
        <v>0</v>
      </c>
      <c r="H6" s="20" t="str">
        <f t="shared" si="3"/>
        <v>山梨県　鳴沢村</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86.74</v>
      </c>
      <c r="Q6" s="21">
        <f t="shared" si="3"/>
        <v>583</v>
      </c>
      <c r="R6" s="21">
        <f t="shared" si="3"/>
        <v>3127</v>
      </c>
      <c r="S6" s="21">
        <f t="shared" si="3"/>
        <v>89.58</v>
      </c>
      <c r="T6" s="21">
        <f t="shared" si="3"/>
        <v>34.909999999999997</v>
      </c>
      <c r="U6" s="21">
        <f t="shared" si="3"/>
        <v>2694</v>
      </c>
      <c r="V6" s="21">
        <f t="shared" si="3"/>
        <v>4</v>
      </c>
      <c r="W6" s="21">
        <f t="shared" si="3"/>
        <v>673.5</v>
      </c>
      <c r="X6" s="22">
        <f>IF(X7="",NA(),X7)</f>
        <v>134.88</v>
      </c>
      <c r="Y6" s="22">
        <f t="shared" ref="Y6:AG6" si="4">IF(Y7="",NA(),Y7)</f>
        <v>158.71</v>
      </c>
      <c r="Z6" s="22">
        <f t="shared" si="4"/>
        <v>139.75</v>
      </c>
      <c r="AA6" s="22">
        <f t="shared" si="4"/>
        <v>123.5</v>
      </c>
      <c r="AB6" s="22">
        <f t="shared" si="4"/>
        <v>98.54</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1">
        <f>IF(BE7="",NA(),BE7)</f>
        <v>0</v>
      </c>
      <c r="BF6" s="21">
        <f t="shared" ref="BF6:BN6" si="7">IF(BF7="",NA(),BF7)</f>
        <v>0</v>
      </c>
      <c r="BG6" s="21">
        <f t="shared" si="7"/>
        <v>0</v>
      </c>
      <c r="BH6" s="21">
        <f t="shared" si="7"/>
        <v>0</v>
      </c>
      <c r="BI6" s="22">
        <f t="shared" si="7"/>
        <v>12.45</v>
      </c>
      <c r="BJ6" s="22">
        <f t="shared" si="7"/>
        <v>1061.58</v>
      </c>
      <c r="BK6" s="22">
        <f t="shared" si="7"/>
        <v>1007.7</v>
      </c>
      <c r="BL6" s="22">
        <f t="shared" si="7"/>
        <v>1018.52</v>
      </c>
      <c r="BM6" s="22">
        <f t="shared" si="7"/>
        <v>949.61</v>
      </c>
      <c r="BN6" s="22">
        <f t="shared" si="7"/>
        <v>918.84</v>
      </c>
      <c r="BO6" s="21" t="str">
        <f>IF(BO7="","",IF(BO7="-","【-】","【"&amp;SUBSTITUTE(TEXT(BO7,"#,##0.00"),"-","△")&amp;"】"))</f>
        <v>【940.88】</v>
      </c>
      <c r="BP6" s="22">
        <f>IF(BP7="",NA(),BP7)</f>
        <v>128.96</v>
      </c>
      <c r="BQ6" s="22">
        <f t="shared" ref="BQ6:BY6" si="8">IF(BQ7="",NA(),BQ7)</f>
        <v>152.52000000000001</v>
      </c>
      <c r="BR6" s="22">
        <f t="shared" si="8"/>
        <v>135.81</v>
      </c>
      <c r="BS6" s="22">
        <f t="shared" si="8"/>
        <v>117.84</v>
      </c>
      <c r="BT6" s="22">
        <f t="shared" si="8"/>
        <v>91.55</v>
      </c>
      <c r="BU6" s="22">
        <f t="shared" si="8"/>
        <v>58.52</v>
      </c>
      <c r="BV6" s="22">
        <f t="shared" si="8"/>
        <v>59.22</v>
      </c>
      <c r="BW6" s="22">
        <f t="shared" si="8"/>
        <v>58.79</v>
      </c>
      <c r="BX6" s="22">
        <f t="shared" si="8"/>
        <v>58.41</v>
      </c>
      <c r="BY6" s="22">
        <f t="shared" si="8"/>
        <v>58.27</v>
      </c>
      <c r="BZ6" s="21" t="str">
        <f>IF(BZ7="","",IF(BZ7="-","【-】","【"&amp;SUBSTITUTE(TEXT(BZ7,"#,##0.00"),"-","△")&amp;"】"))</f>
        <v>【54.59】</v>
      </c>
      <c r="CA6" s="22">
        <f>IF(CA7="",NA(),CA7)</f>
        <v>47.99</v>
      </c>
      <c r="CB6" s="22">
        <f t="shared" ref="CB6:CJ6" si="9">IF(CB7="",NA(),CB7)</f>
        <v>44.57</v>
      </c>
      <c r="CC6" s="22">
        <f t="shared" si="9"/>
        <v>48.95</v>
      </c>
      <c r="CD6" s="22">
        <f t="shared" si="9"/>
        <v>52.69</v>
      </c>
      <c r="CE6" s="22">
        <f t="shared" si="9"/>
        <v>66.989999999999995</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64.959999999999994</v>
      </c>
      <c r="CM6" s="22">
        <f t="shared" ref="CM6:CU6" si="10">IF(CM7="",NA(),CM7)</f>
        <v>64.959999999999994</v>
      </c>
      <c r="CN6" s="22">
        <f t="shared" si="10"/>
        <v>65.010000000000005</v>
      </c>
      <c r="CO6" s="22">
        <f t="shared" si="10"/>
        <v>57.69</v>
      </c>
      <c r="CP6" s="22">
        <f t="shared" si="10"/>
        <v>57.46</v>
      </c>
      <c r="CQ6" s="22">
        <f t="shared" si="10"/>
        <v>57.3</v>
      </c>
      <c r="CR6" s="22">
        <f t="shared" si="10"/>
        <v>56.76</v>
      </c>
      <c r="CS6" s="22">
        <f t="shared" si="10"/>
        <v>56.04</v>
      </c>
      <c r="CT6" s="22">
        <f t="shared" si="10"/>
        <v>58.52</v>
      </c>
      <c r="CU6" s="22">
        <f t="shared" si="10"/>
        <v>58.88</v>
      </c>
      <c r="CV6" s="21" t="str">
        <f>IF(CV7="","",IF(CV7="-","【-】","【"&amp;SUBSTITUTE(TEXT(CV7,"#,##0.00"),"-","△")&amp;"】"))</f>
        <v>【56.42】</v>
      </c>
      <c r="CW6" s="22">
        <f>IF(CW7="",NA(),CW7)</f>
        <v>87.22</v>
      </c>
      <c r="CX6" s="22">
        <f t="shared" ref="CX6:DF6" si="11">IF(CX7="",NA(),CX7)</f>
        <v>85</v>
      </c>
      <c r="CY6" s="22">
        <f t="shared" si="11"/>
        <v>85</v>
      </c>
      <c r="CZ6" s="22">
        <f t="shared" si="11"/>
        <v>85</v>
      </c>
      <c r="DA6" s="22">
        <f t="shared" si="11"/>
        <v>85</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2.95</v>
      </c>
      <c r="EE6" s="22">
        <f t="shared" ref="EE6:EM6" si="14">IF(EE7="",NA(),EE7)</f>
        <v>0.79</v>
      </c>
      <c r="EF6" s="22">
        <f t="shared" si="14"/>
        <v>0.63</v>
      </c>
      <c r="EG6" s="22">
        <f t="shared" si="14"/>
        <v>2.0699999999999998</v>
      </c>
      <c r="EH6" s="22">
        <f t="shared" si="14"/>
        <v>1.28</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15">
      <c r="A7" s="15"/>
      <c r="B7" s="24">
        <v>2021</v>
      </c>
      <c r="C7" s="24">
        <v>194298</v>
      </c>
      <c r="D7" s="24">
        <v>47</v>
      </c>
      <c r="E7" s="24">
        <v>1</v>
      </c>
      <c r="F7" s="24">
        <v>0</v>
      </c>
      <c r="G7" s="24">
        <v>0</v>
      </c>
      <c r="H7" s="24" t="s">
        <v>96</v>
      </c>
      <c r="I7" s="24" t="s">
        <v>97</v>
      </c>
      <c r="J7" s="24" t="s">
        <v>98</v>
      </c>
      <c r="K7" s="24" t="s">
        <v>99</v>
      </c>
      <c r="L7" s="24" t="s">
        <v>100</v>
      </c>
      <c r="M7" s="24" t="s">
        <v>101</v>
      </c>
      <c r="N7" s="25" t="s">
        <v>102</v>
      </c>
      <c r="O7" s="25" t="s">
        <v>103</v>
      </c>
      <c r="P7" s="25">
        <v>86.74</v>
      </c>
      <c r="Q7" s="25">
        <v>583</v>
      </c>
      <c r="R7" s="25">
        <v>3127</v>
      </c>
      <c r="S7" s="25">
        <v>89.58</v>
      </c>
      <c r="T7" s="25">
        <v>34.909999999999997</v>
      </c>
      <c r="U7" s="25">
        <v>2694</v>
      </c>
      <c r="V7" s="25">
        <v>4</v>
      </c>
      <c r="W7" s="25">
        <v>673.5</v>
      </c>
      <c r="X7" s="25">
        <v>134.88</v>
      </c>
      <c r="Y7" s="25">
        <v>158.71</v>
      </c>
      <c r="Z7" s="25">
        <v>139.75</v>
      </c>
      <c r="AA7" s="25">
        <v>123.5</v>
      </c>
      <c r="AB7" s="25">
        <v>98.54</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0</v>
      </c>
      <c r="BF7" s="25">
        <v>0</v>
      </c>
      <c r="BG7" s="25">
        <v>0</v>
      </c>
      <c r="BH7" s="25">
        <v>0</v>
      </c>
      <c r="BI7" s="25">
        <v>12.45</v>
      </c>
      <c r="BJ7" s="25">
        <v>1061.58</v>
      </c>
      <c r="BK7" s="25">
        <v>1007.7</v>
      </c>
      <c r="BL7" s="25">
        <v>1018.52</v>
      </c>
      <c r="BM7" s="25">
        <v>949.61</v>
      </c>
      <c r="BN7" s="25">
        <v>918.84</v>
      </c>
      <c r="BO7" s="25">
        <v>940.88</v>
      </c>
      <c r="BP7" s="25">
        <v>128.96</v>
      </c>
      <c r="BQ7" s="25">
        <v>152.52000000000001</v>
      </c>
      <c r="BR7" s="25">
        <v>135.81</v>
      </c>
      <c r="BS7" s="25">
        <v>117.84</v>
      </c>
      <c r="BT7" s="25">
        <v>91.55</v>
      </c>
      <c r="BU7" s="25">
        <v>58.52</v>
      </c>
      <c r="BV7" s="25">
        <v>59.22</v>
      </c>
      <c r="BW7" s="25">
        <v>58.79</v>
      </c>
      <c r="BX7" s="25">
        <v>58.41</v>
      </c>
      <c r="BY7" s="25">
        <v>58.27</v>
      </c>
      <c r="BZ7" s="25">
        <v>54.59</v>
      </c>
      <c r="CA7" s="25">
        <v>47.99</v>
      </c>
      <c r="CB7" s="25">
        <v>44.57</v>
      </c>
      <c r="CC7" s="25">
        <v>48.95</v>
      </c>
      <c r="CD7" s="25">
        <v>52.69</v>
      </c>
      <c r="CE7" s="25">
        <v>66.989999999999995</v>
      </c>
      <c r="CF7" s="25">
        <v>296.3</v>
      </c>
      <c r="CG7" s="25">
        <v>292.89999999999998</v>
      </c>
      <c r="CH7" s="25">
        <v>298.25</v>
      </c>
      <c r="CI7" s="25">
        <v>303.27999999999997</v>
      </c>
      <c r="CJ7" s="25">
        <v>303.81</v>
      </c>
      <c r="CK7" s="25">
        <v>301.2</v>
      </c>
      <c r="CL7" s="25">
        <v>64.959999999999994</v>
      </c>
      <c r="CM7" s="25">
        <v>64.959999999999994</v>
      </c>
      <c r="CN7" s="25">
        <v>65.010000000000005</v>
      </c>
      <c r="CO7" s="25">
        <v>57.69</v>
      </c>
      <c r="CP7" s="25">
        <v>57.46</v>
      </c>
      <c r="CQ7" s="25">
        <v>57.3</v>
      </c>
      <c r="CR7" s="25">
        <v>56.76</v>
      </c>
      <c r="CS7" s="25">
        <v>56.04</v>
      </c>
      <c r="CT7" s="25">
        <v>58.52</v>
      </c>
      <c r="CU7" s="25">
        <v>58.88</v>
      </c>
      <c r="CV7" s="25">
        <v>56.42</v>
      </c>
      <c r="CW7" s="25">
        <v>87.22</v>
      </c>
      <c r="CX7" s="25">
        <v>85</v>
      </c>
      <c r="CY7" s="25">
        <v>85</v>
      </c>
      <c r="CZ7" s="25">
        <v>85</v>
      </c>
      <c r="DA7" s="25">
        <v>85</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2.95</v>
      </c>
      <c r="EE7" s="25">
        <v>0.79</v>
      </c>
      <c r="EF7" s="25">
        <v>0.63</v>
      </c>
      <c r="EG7" s="25">
        <v>2.0699999999999998</v>
      </c>
      <c r="EH7" s="25">
        <v>1.28</v>
      </c>
      <c r="EI7" s="25">
        <v>0.72</v>
      </c>
      <c r="EJ7" s="25">
        <v>0.53</v>
      </c>
      <c r="EK7" s="25">
        <v>0.71</v>
      </c>
      <c r="EL7" s="25">
        <v>0.72</v>
      </c>
      <c r="EM7" s="25">
        <v>0.71</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111</v>
      </c>
      <c r="D13" t="s">
        <v>112</v>
      </c>
      <c r="E13" t="s">
        <v>113</v>
      </c>
      <c r="F13" t="s">
        <v>112</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鳴沢村</cp:lastModifiedBy>
  <dcterms:created xsi:type="dcterms:W3CDTF">2022-12-01T01:10:02Z</dcterms:created>
  <dcterms:modified xsi:type="dcterms:W3CDTF">2023-01-16T05:16:24Z</dcterms:modified>
  <cp:category/>
</cp:coreProperties>
</file>