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-masahito\Desktop\0111【山梨県市町村課：１27〆】公営企業に係わる経営比較分析表（令和３年度）の分析等について（依頼）\04法非適下水道【経営比較分析表】2021_194255_47_1718\"/>
    </mc:Choice>
  </mc:AlternateContent>
  <workbookProtection workbookAlgorithmName="SHA-512" workbookHashValue="i+/4tEVvMYjWFmMSElWQ+dF2gmqY4foye9OhZOO96nEIpqaKx0YqfbBQyBcsKAxsowKjZkwoSJgl7CsbiIohTw==" workbookSaltValue="CtvCLWDIgHWVafRvp+Mxc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<sst xmlns="http://schemas.openxmlformats.org/spreadsheetml/2006/main" count="241" uniqueCount="119">
  <si>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</si>
  <si>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</si>
  <si>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</si>
  <si>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</si>
  <si>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</si>
  <si>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</si>
  <si>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</si>
  <si>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</si>
  <si>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</si>
  <si>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</si>
  <si>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</si>
  <si>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</si>
  <si>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</si>
  <si>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</si>
  <si>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</si>
  <si>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</si>
  <si>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</si>
  <si>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</si>
  <si>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</si>
  <si>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</si>
  <si>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</si>
  <si>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</si>
  <si>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</si>
  <si>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</si>
  <si>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</si>
  <si>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</si>
  <si>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</si>
  <si>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</si>
  <si>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</si>
  <si>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</si>
  <si>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</si>
  <si>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</si>
  <si>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</si>
  <si>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</si>
  <si>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</si>
  <si>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</si>
  <si>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</si>
  <si>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</si>
  <si>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</si>
  <si>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</si>
  <si>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</si>
  <si>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</si>
  <si>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</si>
  <si>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</si>
  <si>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</si>
  <si>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</si>
  <si>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</si>
  <si>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</si>
  <si>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</si>
  <si>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</si>
  <si>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</si>
  <si>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</si>
  <si>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</si>
  <si>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</si>
  <si>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</si>
  <si>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</si>
  <si>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</si>
  <si>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</si>
  <si>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</si>
  <si>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</si>
  <si>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</si>
  <si>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</si>
  <si>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</si>
  <si>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</si>
  <si>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</si>
  <si>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</si>
  <si>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</si>
  <si>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</si>
  <si>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</si>
  <si>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</si>
  <si>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</si>
  <si>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</si>
  <si>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</si>
  <si>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</si>
  <si>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</si>
  <si>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</si>
  <si>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</si>
  <si>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</si>
  <si>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</si>
  <si>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</si>
  <si>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</si>
  <si>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</si>
  <si>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</si>
  <si>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</si>
  <si>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</si>
  <si>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</si>
  <si>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</si>
  <si>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</si>
  <si>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</si>
  <si>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</si>
  <si>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</si>
  <si>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</si>
  <si>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</si>
  <si>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</si>
  <si>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</si>
  <si>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</si>
  <si>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</si>
  <si>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</si>
  <si>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山中湖村</t>
  </si>
  <si>
    <t>法非適用</t>
  </si>
  <si>
    <t>下水道事業</t>
  </si>
  <si>
    <t>公共下水道</t>
  </si>
  <si>
    <t>Cd1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</si>
  <si>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</si>
  <si>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</si>
  <si>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</si>
  <si>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</si>
  <si>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</si>
  <si>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</si>
  <si>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</si>
  <si>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</si>
  <si>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</si>
  <si>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</si>
  <si>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</si>
  <si>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</si>
  <si>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</si>
  <si>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100％には満たず、赤字が続いている。使用料の改定を含めた、経営改善が必要である。
④企業債残高対事業規模比率
類似団体と比較して、概ね同様な傾向を示している。今後も、将来の情勢を見据えた無理のない起債を実施していく必要がある。
⑤経費回収率
類似団体と比較して、低い水準にあるため、適正な使用料収入の確保を進め、経営改善を図っていく。
⑥汚水処理原価
類似団体と比較して、安価となっているが、今後もコスト削減に努めて、経営の効率化を進める。
⑧水洗化率
類似団体と比較して、概ね同程度の水準を維持している。今後も普及啓発による未接続世帯の接続率向上など、適正な汚水処理を進めていく必要がある。</t>
    <rPh sb="1" eb="4">
      <t>シュウエキテキ</t>
    </rPh>
    <rPh sb="4" eb="6">
      <t>シュウシ</t>
    </rPh>
    <rPh sb="6" eb="8">
      <t>ヒリツ</t>
    </rPh>
    <rPh sb="15" eb="16">
      <t>ミ</t>
    </rPh>
    <rPh sb="19" eb="21">
      <t>アカジ</t>
    </rPh>
    <rPh sb="22" eb="23">
      <t>ツヅ</t>
    </rPh>
    <rPh sb="28" eb="31">
      <t>シヨウリョウ</t>
    </rPh>
    <rPh sb="32" eb="34">
      <t>カイテイ</t>
    </rPh>
    <rPh sb="35" eb="36">
      <t>フク</t>
    </rPh>
    <rPh sb="39" eb="41">
      <t>ケイエイ</t>
    </rPh>
    <rPh sb="41" eb="43">
      <t>カイゼン</t>
    </rPh>
    <rPh sb="44" eb="46">
      <t>ヒツヨウ</t>
    </rPh>
    <rPh sb="52" eb="54">
      <t>キギョウ</t>
    </rPh>
    <rPh sb="54" eb="55">
      <t>サイ</t>
    </rPh>
    <rPh sb="55" eb="57">
      <t>ザンダカ</t>
    </rPh>
    <rPh sb="57" eb="58">
      <t>タイ</t>
    </rPh>
    <rPh sb="58" eb="60">
      <t>ジギョウ</t>
    </rPh>
    <rPh sb="60" eb="62">
      <t>キボ</t>
    </rPh>
    <rPh sb="62" eb="64">
      <t>ヒリツ</t>
    </rPh>
    <rPh sb="65" eb="67">
      <t>ルイジ</t>
    </rPh>
    <rPh sb="67" eb="69">
      <t>ダンタイ</t>
    </rPh>
    <rPh sb="70" eb="72">
      <t>ヒカク</t>
    </rPh>
    <rPh sb="75" eb="76">
      <t>オオム</t>
    </rPh>
    <rPh sb="77" eb="79">
      <t>ドウヨウ</t>
    </rPh>
    <rPh sb="80" eb="82">
      <t>ケイコウ</t>
    </rPh>
    <rPh sb="83" eb="84">
      <t>シメ</t>
    </rPh>
    <rPh sb="89" eb="91">
      <t>コンゴ</t>
    </rPh>
    <rPh sb="93" eb="95">
      <t>ショウライ</t>
    </rPh>
    <rPh sb="96" eb="98">
      <t>ジョウセイ</t>
    </rPh>
    <rPh sb="99" eb="101">
      <t>ミス</t>
    </rPh>
    <rPh sb="103" eb="105">
      <t>ムリ</t>
    </rPh>
    <rPh sb="108" eb="110">
      <t>キサイ</t>
    </rPh>
    <rPh sb="111" eb="113">
      <t>ジッシ</t>
    </rPh>
    <rPh sb="117" eb="119">
      <t>ヒツヨウ</t>
    </rPh>
    <rPh sb="125" eb="127">
      <t>ケイヒ</t>
    </rPh>
    <rPh sb="127" eb="129">
      <t>カイシュウ</t>
    </rPh>
    <rPh sb="129" eb="130">
      <t>リツ</t>
    </rPh>
    <rPh sb="131" eb="133">
      <t>ルイジ</t>
    </rPh>
    <rPh sb="133" eb="135">
      <t>ダンタイ</t>
    </rPh>
    <rPh sb="136" eb="138">
      <t>ヒカク</t>
    </rPh>
    <rPh sb="141" eb="142">
      <t>ヒク</t>
    </rPh>
    <rPh sb="143" eb="145">
      <t>スイジュン</t>
    </rPh>
    <rPh sb="151" eb="153">
      <t>テキセイ</t>
    </rPh>
    <rPh sb="154" eb="157">
      <t>シヨウリョウ</t>
    </rPh>
    <rPh sb="157" eb="159">
      <t>シュウニュウ</t>
    </rPh>
    <rPh sb="160" eb="162">
      <t>カクホ</t>
    </rPh>
    <rPh sb="163" eb="164">
      <t>スス</t>
    </rPh>
    <rPh sb="166" eb="168">
      <t>ケイエイ</t>
    </rPh>
    <rPh sb="168" eb="170">
      <t>カイゼン</t>
    </rPh>
    <rPh sb="171" eb="172">
      <t>ハカ</t>
    </rPh>
    <rPh sb="179" eb="181">
      <t>オスイ</t>
    </rPh>
    <rPh sb="181" eb="183">
      <t>ショリ</t>
    </rPh>
    <rPh sb="183" eb="185">
      <t>ゲンカ</t>
    </rPh>
    <rPh sb="186" eb="188">
      <t>ルイジ</t>
    </rPh>
    <rPh sb="188" eb="190">
      <t>ダンタイ</t>
    </rPh>
    <rPh sb="191" eb="193">
      <t>ヒカク</t>
    </rPh>
    <rPh sb="196" eb="198">
      <t>アンカ</t>
    </rPh>
    <rPh sb="206" eb="208">
      <t>コンゴ</t>
    </rPh>
    <rPh sb="212" eb="214">
      <t>サクゲン</t>
    </rPh>
    <rPh sb="215" eb="216">
      <t>ツト</t>
    </rPh>
    <rPh sb="219" eb="221">
      <t>ケイエイ</t>
    </rPh>
    <rPh sb="222" eb="225">
      <t>コウリツカ</t>
    </rPh>
    <rPh sb="226" eb="227">
      <t>スス</t>
    </rPh>
    <rPh sb="232" eb="235">
      <t>スイセンカ</t>
    </rPh>
    <rPh sb="235" eb="236">
      <t>リツ</t>
    </rPh>
    <rPh sb="237" eb="241">
      <t>ルイジダンタイ</t>
    </rPh>
    <rPh sb="242" eb="244">
      <t>ヒカク</t>
    </rPh>
    <rPh sb="247" eb="248">
      <t>オオム</t>
    </rPh>
    <rPh sb="249" eb="252">
      <t>ドウテイド</t>
    </rPh>
    <rPh sb="253" eb="255">
      <t>スイジュン</t>
    </rPh>
    <rPh sb="256" eb="258">
      <t>イジ</t>
    </rPh>
    <rPh sb="263" eb="265">
      <t>コンゴ</t>
    </rPh>
    <rPh sb="266" eb="268">
      <t>フキュウ</t>
    </rPh>
    <rPh sb="268" eb="270">
      <t>ケイハツ</t>
    </rPh>
    <rPh sb="273" eb="276">
      <t>ミセツゾク</t>
    </rPh>
    <rPh sb="276" eb="278">
      <t>セタイ</t>
    </rPh>
    <rPh sb="279" eb="281">
      <t>セツゾク</t>
    </rPh>
    <rPh sb="281" eb="282">
      <t>リツ</t>
    </rPh>
    <rPh sb="282" eb="284">
      <t>コウジョウ</t>
    </rPh>
    <rPh sb="287" eb="289">
      <t>テキセイ</t>
    </rPh>
    <rPh sb="290" eb="292">
      <t>オスイ</t>
    </rPh>
    <rPh sb="292" eb="294">
      <t>ショリ</t>
    </rPh>
    <rPh sb="295" eb="296">
      <t>スス</t>
    </rPh>
    <rPh sb="300" eb="302">
      <t>ヒツヨウ</t>
    </rPh>
    <phoneticPr fontId="4"/>
  </si>
  <si>
    <t>　管渠改善率は、平成29年度から0％となっている。管渠整備からおよそ30年が経過し、将来的に更新が本格化していくことから、経営戦略やストックマネジメント計画に基づき、計画的かつ効率的な下水道施設全体の更新を行う予定である。</t>
    <rPh sb="1" eb="3">
      <t>カンキョ</t>
    </rPh>
    <rPh sb="3" eb="5">
      <t>カイゼン</t>
    </rPh>
    <rPh sb="5" eb="6">
      <t>リツ</t>
    </rPh>
    <rPh sb="8" eb="10">
      <t>ヘイセイ</t>
    </rPh>
    <rPh sb="12" eb="14">
      <t>ネンド</t>
    </rPh>
    <rPh sb="25" eb="27">
      <t>カンキョ</t>
    </rPh>
    <rPh sb="27" eb="29">
      <t>セイビ</t>
    </rPh>
    <rPh sb="36" eb="37">
      <t>ネン</t>
    </rPh>
    <rPh sb="38" eb="40">
      <t>ケイカ</t>
    </rPh>
    <rPh sb="42" eb="45">
      <t>ショウライテキ</t>
    </rPh>
    <rPh sb="46" eb="48">
      <t>コウシン</t>
    </rPh>
    <rPh sb="49" eb="52">
      <t>ホンカクカ</t>
    </rPh>
    <rPh sb="61" eb="63">
      <t>ケイエイ</t>
    </rPh>
    <rPh sb="63" eb="65">
      <t>センリャク</t>
    </rPh>
    <rPh sb="76" eb="78">
      <t>ケイカク</t>
    </rPh>
    <rPh sb="79" eb="80">
      <t>モト</t>
    </rPh>
    <rPh sb="83" eb="86">
      <t>ケイカクテキ</t>
    </rPh>
    <rPh sb="88" eb="91">
      <t>コウリツテキ</t>
    </rPh>
    <rPh sb="92" eb="95">
      <t>ゲスイドウ</t>
    </rPh>
    <rPh sb="95" eb="97">
      <t>シセツ</t>
    </rPh>
    <rPh sb="97" eb="99">
      <t>ゼンタイ</t>
    </rPh>
    <rPh sb="100" eb="102">
      <t>コウシン</t>
    </rPh>
    <rPh sb="103" eb="104">
      <t>オコナ</t>
    </rPh>
    <rPh sb="105" eb="107">
      <t>ヨテイ</t>
    </rPh>
    <phoneticPr fontId="4"/>
  </si>
  <si>
    <t>　収益的収支比率、経費回収率等の数値の改善に向けては、使用料収入の増加やコスト削減が必要不可欠であり、料金の改定を含めた経営改善に取り組む必要がある。
　令和６年度からの地方公営企業法の適用と、各種計画に基づき、計画的かつ効率的な更新投資と維持管理に努める。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14" eb="15">
      <t>トウ</t>
    </rPh>
    <rPh sb="16" eb="18">
      <t>スウチ</t>
    </rPh>
    <rPh sb="19" eb="21">
      <t>カイゼン</t>
    </rPh>
    <rPh sb="22" eb="23">
      <t>ム</t>
    </rPh>
    <rPh sb="27" eb="30">
      <t>シヨウリョウ</t>
    </rPh>
    <rPh sb="30" eb="32">
      <t>シュウニュウ</t>
    </rPh>
    <rPh sb="33" eb="35">
      <t>ゾウカ</t>
    </rPh>
    <rPh sb="39" eb="41">
      <t>サクゲン</t>
    </rPh>
    <rPh sb="42" eb="44">
      <t>ヒツヨウ</t>
    </rPh>
    <rPh sb="44" eb="47">
      <t>フカケツ</t>
    </rPh>
    <rPh sb="51" eb="53">
      <t>リョウキン</t>
    </rPh>
    <rPh sb="54" eb="56">
      <t>カイテイ</t>
    </rPh>
    <rPh sb="57" eb="58">
      <t>フク</t>
    </rPh>
    <rPh sb="60" eb="62">
      <t>ケイエイ</t>
    </rPh>
    <rPh sb="62" eb="64">
      <t>カイゼン</t>
    </rPh>
    <rPh sb="65" eb="66">
      <t>ト</t>
    </rPh>
    <rPh sb="67" eb="68">
      <t>ク</t>
    </rPh>
    <rPh sb="69" eb="71">
      <t>ヒツヨウ</t>
    </rPh>
    <rPh sb="77" eb="79">
      <t>レイワ</t>
    </rPh>
    <rPh sb="80" eb="82">
      <t>ネンド</t>
    </rPh>
    <rPh sb="85" eb="87">
      <t>チホウ</t>
    </rPh>
    <rPh sb="87" eb="89">
      <t>コウエイ</t>
    </rPh>
    <rPh sb="89" eb="91">
      <t>キギョウ</t>
    </rPh>
    <rPh sb="91" eb="92">
      <t>ホウ</t>
    </rPh>
    <rPh sb="93" eb="95">
      <t>テキヨウ</t>
    </rPh>
    <rPh sb="97" eb="99">
      <t>カクシュ</t>
    </rPh>
    <rPh sb="99" eb="101">
      <t>ケイカク</t>
    </rPh>
    <rPh sb="102" eb="103">
      <t>モト</t>
    </rPh>
    <rPh sb="106" eb="109">
      <t>ケイカクテキ</t>
    </rPh>
    <rPh sb="111" eb="114">
      <t>コウリツテキ</t>
    </rPh>
    <rPh sb="115" eb="117">
      <t>コウシン</t>
    </rPh>
    <rPh sb="117" eb="119">
      <t>トウシ</t>
    </rPh>
    <rPh sb="120" eb="122">
      <t>イジ</t>
    </rPh>
    <rPh sb="122" eb="124">
      <t>カンリ</t>
    </rPh>
    <rPh sb="125" eb="12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</si>
</sst>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4-44F9-B177-1726D079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0.12</c:v>
                </c:pt>
                <c:pt idx="2">
                  <c:v>0.1</c:v>
                </c:pt>
                <c:pt idx="3">
                  <c:v>0.09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4-44F9-B177-1726D079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308-A9CE-42CC22030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49.68</c:v>
                </c:pt>
                <c:pt idx="2">
                  <c:v>55.55</c:v>
                </c:pt>
                <c:pt idx="3">
                  <c:v>55.84</c:v>
                </c:pt>
                <c:pt idx="4">
                  <c:v>55.78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3-4308-A9CE-42CC22030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92.11</c:v>
                </c:pt>
                <c:pt idx="1">
                  <c:v>91.88</c:v>
                </c:pt>
                <c:pt idx="2">
                  <c:v>93.52</c:v>
                </c:pt>
                <c:pt idx="3">
                  <c:v>93.55</c:v>
                </c:pt>
                <c:pt idx="4">
                  <c:v>94.99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F-4430-ACBE-75026C34D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84.17</c:v>
                </c:pt>
                <c:pt idx="1">
                  <c:v>83.35</c:v>
                </c:pt>
                <c:pt idx="2">
                  <c:v>91.64</c:v>
                </c:pt>
                <c:pt idx="3">
                  <c:v>92.34</c:v>
                </c:pt>
                <c:pt idx="4">
                  <c:v>91.78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F-4430-ACBE-75026C34D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49.95</c:v>
                </c:pt>
                <c:pt idx="1">
                  <c:v>71.739999999999995</c:v>
                </c:pt>
                <c:pt idx="2">
                  <c:v>68.540000000000006</c:v>
                </c:pt>
                <c:pt idx="3">
                  <c:v>74.78</c:v>
                </c:pt>
                <c:pt idx="4">
                  <c:v>72.06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5-4F5A-9D16-4430B17B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5-4F5A-9D16-4430B17B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8-4FB6-A0C8-3CACED959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8-4FB6-A0C8-3CACED959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4-4022-9A50-547B7970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A4-4022-9A50-547B7970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8-4498-BA26-1995E514B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8-4498-BA26-1995E514B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3-4AAD-975C-3EE84C7D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3-4AAD-975C-3EE84C7D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1176.75</c:v>
                </c:pt>
                <c:pt idx="1">
                  <c:v>992.71</c:v>
                </c:pt>
                <c:pt idx="2">
                  <c:v>941.81</c:v>
                </c:pt>
                <c:pt idx="3">
                  <c:v>921.27</c:v>
                </c:pt>
                <c:pt idx="4">
                  <c:v>735.64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5-42D4-B123-62664ADC7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1124.26</c:v>
                </c:pt>
                <c:pt idx="1">
                  <c:v>1048.23</c:v>
                </c:pt>
                <c:pt idx="2">
                  <c:v>807.75</c:v>
                </c:pt>
                <c:pt idx="3">
                  <c:v>812.92</c:v>
                </c:pt>
                <c:pt idx="4">
                  <c:v>765.48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5-42D4-B123-62664ADC7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35.1</c:v>
                </c:pt>
                <c:pt idx="1">
                  <c:v>50.56</c:v>
                </c:pt>
                <c:pt idx="2">
                  <c:v>49.56</c:v>
                </c:pt>
                <c:pt idx="3">
                  <c:v>51.35</c:v>
                </c:pt>
                <c:pt idx="4">
                  <c:v>51.13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4-4D20-9816-9530CAE52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80.58</c:v>
                </c:pt>
                <c:pt idx="1">
                  <c:v>78.92</c:v>
                </c:pt>
                <c:pt idx="2">
                  <c:v>86.94</c:v>
                </c:pt>
                <c:pt idx="3">
                  <c:v>85.4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4-4D20-9816-9530CAE52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214.73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149.63999999999999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F-4B99-9791-9AD8AAB95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216.21</c:v>
                </c:pt>
                <c:pt idx="1">
                  <c:v>220.31</c:v>
                </c:pt>
                <c:pt idx="2">
                  <c:v>179.63</c:v>
                </c:pt>
                <c:pt idx="3">
                  <c:v>188.57</c:v>
                </c:pt>
                <c:pt idx="4">
                  <c:v>187.69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F-4B99-9791-9AD8AAB95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31" zoomScale="80" zoomScaleNormal="8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山梨県　山中湖村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公共下水道</v>
      </c>
      <c r="Q8" s="66"/>
      <c r="R8" s="66"/>
      <c r="S8" s="66"/>
      <c r="T8" s="66"/>
      <c r="U8" s="66"/>
      <c r="V8" s="66"/>
      <c r="W8" s="66" t="str">
        <f>データ!L6</f>
        <v>Cd1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5811</v>
      </c>
      <c r="AM8" s="55"/>
      <c r="AN8" s="55"/>
      <c r="AO8" s="55"/>
      <c r="AP8" s="55"/>
      <c r="AQ8" s="55"/>
      <c r="AR8" s="55"/>
      <c r="AS8" s="55"/>
      <c r="AT8" s="54">
        <f>データ!T6</f>
        <v>53.05</v>
      </c>
      <c r="AU8" s="54"/>
      <c r="AV8" s="54"/>
      <c r="AW8" s="54"/>
      <c r="AX8" s="54"/>
      <c r="AY8" s="54"/>
      <c r="AZ8" s="54"/>
      <c r="BA8" s="54"/>
      <c r="BB8" s="54">
        <f>データ!U6</f>
        <v>109.54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62.48</v>
      </c>
      <c r="Q10" s="54"/>
      <c r="R10" s="54"/>
      <c r="S10" s="54"/>
      <c r="T10" s="54"/>
      <c r="U10" s="54"/>
      <c r="V10" s="54"/>
      <c r="W10" s="54">
        <f>データ!Q6</f>
        <v>85.68</v>
      </c>
      <c r="X10" s="54"/>
      <c r="Y10" s="54"/>
      <c r="Z10" s="54"/>
      <c r="AA10" s="54"/>
      <c r="AB10" s="54"/>
      <c r="AC10" s="54"/>
      <c r="AD10" s="55">
        <f>データ!R6</f>
        <v>1430</v>
      </c>
      <c r="AE10" s="55"/>
      <c r="AF10" s="55"/>
      <c r="AG10" s="55"/>
      <c r="AH10" s="55"/>
      <c r="AI10" s="55"/>
      <c r="AJ10" s="55"/>
      <c r="AK10" s="2"/>
      <c r="AL10" s="55">
        <f>データ!V6</f>
        <v>3612</v>
      </c>
      <c r="AM10" s="55"/>
      <c r="AN10" s="55"/>
      <c r="AO10" s="55"/>
      <c r="AP10" s="55"/>
      <c r="AQ10" s="55"/>
      <c r="AR10" s="55"/>
      <c r="AS10" s="55"/>
      <c r="AT10" s="54">
        <f>データ!W6</f>
        <v>4.8899999999999997</v>
      </c>
      <c r="AU10" s="54"/>
      <c r="AV10" s="54"/>
      <c r="AW10" s="54"/>
      <c r="AX10" s="54"/>
      <c r="AY10" s="54"/>
      <c r="AZ10" s="54"/>
      <c r="BA10" s="54"/>
      <c r="BB10" s="54">
        <f>データ!X6</f>
        <v>738.65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【669.11】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44</v>
      </c>
      <c r="N86" s="12" t="s">
        <v>44</v>
      </c>
      <c r="O86" s="12" t="str">
        <f>データ!EO6</f>
        <v>【0.24】</v>
      </c>
    </row>
  </sheetData>
  <sheetProtection algorithmName="SHA-512" hashValue="TgUVlY2vOISgJ/kFw/nieR+6FFZuCHa6jK3PxZZ2p2v5KxpGUkjpXMaBZUkCmChIIFCcUJmRuaTxCt4CsXVQWw==" saltValue="8hE8y5TR5p3bosU4EK0D8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194255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山梨県　山中湖村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62.48</v>
      </c>
      <c r="Q6" s="20">
        <f t="shared" si="3"/>
        <v>85.68</v>
      </c>
      <c r="R6" s="20">
        <f t="shared" si="3"/>
        <v>1430</v>
      </c>
      <c r="S6" s="20">
        <f t="shared" si="3"/>
        <v>5811</v>
      </c>
      <c r="T6" s="20">
        <f t="shared" si="3"/>
        <v>53.05</v>
      </c>
      <c r="U6" s="20">
        <f t="shared" si="3"/>
        <v>109.54</v>
      </c>
      <c r="V6" s="20">
        <f t="shared" si="3"/>
        <v>3612</v>
      </c>
      <c r="W6" s="20">
        <f t="shared" si="3"/>
        <v>4.8899999999999997</v>
      </c>
      <c r="X6" s="20">
        <f t="shared" si="3"/>
        <v>738.65</v>
      </c>
      <c r="Y6" s="21">
        <f>IF(Y7="",NA(),Y7)</f>
        <v>49.95</v>
      </c>
      <c r="Z6" s="21">
        <f t="shared" ref="Z6:AH6" si="4">IF(Z7="",NA(),Z7)</f>
        <v>71.739999999999995</v>
      </c>
      <c r="AA6" s="21">
        <f t="shared" si="4"/>
        <v>68.540000000000006</v>
      </c>
      <c r="AB6" s="21">
        <f t="shared" si="4"/>
        <v>74.78</v>
      </c>
      <c r="AC6" s="21">
        <f t="shared" si="4"/>
        <v>72.06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1176.75</v>
      </c>
      <c r="BG6" s="21">
        <f t="shared" ref="BG6:BO6" si="7">IF(BG7="",NA(),BG7)</f>
        <v>992.71</v>
      </c>
      <c r="BH6" s="21">
        <f t="shared" si="7"/>
        <v>941.81</v>
      </c>
      <c r="BI6" s="21">
        <f t="shared" si="7"/>
        <v>921.27</v>
      </c>
      <c r="BJ6" s="21">
        <f t="shared" si="7"/>
        <v>735.64</v>
      </c>
      <c r="BK6" s="21">
        <f t="shared" si="7"/>
        <v>1124.26</v>
      </c>
      <c r="BL6" s="21">
        <f t="shared" si="7"/>
        <v>1048.23</v>
      </c>
      <c r="BM6" s="21">
        <f t="shared" si="7"/>
        <v>807.75</v>
      </c>
      <c r="BN6" s="21">
        <f t="shared" si="7"/>
        <v>812.92</v>
      </c>
      <c r="BO6" s="21">
        <f t="shared" si="7"/>
        <v>765.48</v>
      </c>
      <c r="BP6" s="20" t="str">
        <f>IF(BP7="","",IF(BP7="-","【-】","【"&amp;SUBSTITUTE(TEXT(BP7,"#,##0.00"),"-","△")&amp;"】"))</f>
        <v>【669.11】</v>
      </c>
      <c r="BQ6" s="21">
        <f>IF(BQ7="",NA(),BQ7)</f>
        <v>35.1</v>
      </c>
      <c r="BR6" s="21">
        <f t="shared" ref="BR6:BZ6" si="8">IF(BR7="",NA(),BR7)</f>
        <v>50.56</v>
      </c>
      <c r="BS6" s="21">
        <f t="shared" si="8"/>
        <v>49.56</v>
      </c>
      <c r="BT6" s="21">
        <f t="shared" si="8"/>
        <v>51.35</v>
      </c>
      <c r="BU6" s="21">
        <f t="shared" si="8"/>
        <v>51.13</v>
      </c>
      <c r="BV6" s="21">
        <f t="shared" si="8"/>
        <v>80.58</v>
      </c>
      <c r="BW6" s="21">
        <f t="shared" si="8"/>
        <v>78.92</v>
      </c>
      <c r="BX6" s="21">
        <f t="shared" si="8"/>
        <v>86.94</v>
      </c>
      <c r="BY6" s="21">
        <f t="shared" si="8"/>
        <v>85.4</v>
      </c>
      <c r="BZ6" s="21">
        <f t="shared" si="8"/>
        <v>87.8</v>
      </c>
      <c r="CA6" s="20" t="str">
        <f>IF(CA7="","",IF(CA7="-","【-】","【"&amp;SUBSTITUTE(TEXT(CA7,"#,##0.00"),"-","△")&amp;"】"))</f>
        <v>【99.73】</v>
      </c>
      <c r="CB6" s="21">
        <f>IF(CB7="",NA(),CB7)</f>
        <v>214.73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150</v>
      </c>
      <c r="CF6" s="21">
        <f t="shared" si="9"/>
        <v>149.63999999999999</v>
      </c>
      <c r="CG6" s="21">
        <f t="shared" si="9"/>
        <v>216.21</v>
      </c>
      <c r="CH6" s="21">
        <f t="shared" si="9"/>
        <v>220.31</v>
      </c>
      <c r="CI6" s="21">
        <f t="shared" si="9"/>
        <v>179.63</v>
      </c>
      <c r="CJ6" s="21">
        <f t="shared" si="9"/>
        <v>188.57</v>
      </c>
      <c r="CK6" s="21">
        <f t="shared" si="9"/>
        <v>187.69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50.24</v>
      </c>
      <c r="CS6" s="21">
        <f t="shared" si="10"/>
        <v>49.68</v>
      </c>
      <c r="CT6" s="21">
        <f t="shared" si="10"/>
        <v>55.55</v>
      </c>
      <c r="CU6" s="21">
        <f t="shared" si="10"/>
        <v>55.84</v>
      </c>
      <c r="CV6" s="21">
        <f t="shared" si="10"/>
        <v>55.78</v>
      </c>
      <c r="CW6" s="20" t="str">
        <f>IF(CW7="","",IF(CW7="-","【-】","【"&amp;SUBSTITUTE(TEXT(CW7,"#,##0.00"),"-","△")&amp;"】"))</f>
        <v>【59.99】</v>
      </c>
      <c r="CX6" s="21">
        <f>IF(CX7="",NA(),CX7)</f>
        <v>92.11</v>
      </c>
      <c r="CY6" s="21">
        <f t="shared" ref="CY6:DG6" si="11">IF(CY7="",NA(),CY7)</f>
        <v>91.88</v>
      </c>
      <c r="CZ6" s="21">
        <f t="shared" si="11"/>
        <v>93.52</v>
      </c>
      <c r="DA6" s="21">
        <f t="shared" si="11"/>
        <v>93.55</v>
      </c>
      <c r="DB6" s="21">
        <f t="shared" si="11"/>
        <v>94.99</v>
      </c>
      <c r="DC6" s="21">
        <f t="shared" si="11"/>
        <v>84.17</v>
      </c>
      <c r="DD6" s="21">
        <f t="shared" si="11"/>
        <v>83.35</v>
      </c>
      <c r="DE6" s="21">
        <f t="shared" si="11"/>
        <v>91.64</v>
      </c>
      <c r="DF6" s="21">
        <f t="shared" si="11"/>
        <v>92.34</v>
      </c>
      <c r="DG6" s="21">
        <f t="shared" si="11"/>
        <v>91.78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0.12</v>
      </c>
      <c r="EL6" s="21">
        <f t="shared" si="14"/>
        <v>0.1</v>
      </c>
      <c r="EM6" s="21">
        <f t="shared" si="14"/>
        <v>0.09</v>
      </c>
      <c r="EN6" s="21">
        <f t="shared" si="14"/>
        <v>0.1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15">
      <c r="A7" s="14"/>
      <c r="B7" s="23">
        <v>2021</v>
      </c>
      <c r="C7" s="23">
        <v>194255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62.48</v>
      </c>
      <c r="Q7" s="24">
        <v>85.68</v>
      </c>
      <c r="R7" s="24">
        <v>1430</v>
      </c>
      <c r="S7" s="24">
        <v>5811</v>
      </c>
      <c r="T7" s="24">
        <v>53.05</v>
      </c>
      <c r="U7" s="24">
        <v>109.54</v>
      </c>
      <c r="V7" s="24">
        <v>3612</v>
      </c>
      <c r="W7" s="24">
        <v>4.8899999999999997</v>
      </c>
      <c r="X7" s="24">
        <v>738.65</v>
      </c>
      <c r="Y7" s="24">
        <v>49.95</v>
      </c>
      <c r="Z7" s="24">
        <v>71.739999999999995</v>
      </c>
      <c r="AA7" s="24">
        <v>68.540000000000006</v>
      </c>
      <c r="AB7" s="24">
        <v>74.78</v>
      </c>
      <c r="AC7" s="24">
        <v>72.06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1176.75</v>
      </c>
      <c r="BG7" s="24">
        <v>992.71</v>
      </c>
      <c r="BH7" s="24">
        <v>941.81</v>
      </c>
      <c r="BI7" s="24">
        <v>921.27</v>
      </c>
      <c r="BJ7" s="24">
        <v>735.64</v>
      </c>
      <c r="BK7" s="24">
        <v>1124.26</v>
      </c>
      <c r="BL7" s="24">
        <v>1048.23</v>
      </c>
      <c r="BM7" s="24">
        <v>807.75</v>
      </c>
      <c r="BN7" s="24">
        <v>812.92</v>
      </c>
      <c r="BO7" s="24">
        <v>765.48</v>
      </c>
      <c r="BP7" s="24">
        <v>669.11</v>
      </c>
      <c r="BQ7" s="24">
        <v>35.1</v>
      </c>
      <c r="BR7" s="24">
        <v>50.56</v>
      </c>
      <c r="BS7" s="24">
        <v>49.56</v>
      </c>
      <c r="BT7" s="24">
        <v>51.35</v>
      </c>
      <c r="BU7" s="24">
        <v>51.13</v>
      </c>
      <c r="BV7" s="24">
        <v>80.58</v>
      </c>
      <c r="BW7" s="24">
        <v>78.92</v>
      </c>
      <c r="BX7" s="24">
        <v>86.94</v>
      </c>
      <c r="BY7" s="24">
        <v>85.4</v>
      </c>
      <c r="BZ7" s="24">
        <v>87.8</v>
      </c>
      <c r="CA7" s="24">
        <v>99.73</v>
      </c>
      <c r="CB7" s="24">
        <v>214.73</v>
      </c>
      <c r="CC7" s="24">
        <v>150</v>
      </c>
      <c r="CD7" s="24">
        <v>150</v>
      </c>
      <c r="CE7" s="24">
        <v>150</v>
      </c>
      <c r="CF7" s="24">
        <v>149.63999999999999</v>
      </c>
      <c r="CG7" s="24">
        <v>216.21</v>
      </c>
      <c r="CH7" s="24">
        <v>220.31</v>
      </c>
      <c r="CI7" s="24">
        <v>179.63</v>
      </c>
      <c r="CJ7" s="24">
        <v>188.57</v>
      </c>
      <c r="CK7" s="24">
        <v>187.69</v>
      </c>
      <c r="CL7" s="24">
        <v>134.97999999999999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50.24</v>
      </c>
      <c r="CS7" s="24">
        <v>49.68</v>
      </c>
      <c r="CT7" s="24">
        <v>55.55</v>
      </c>
      <c r="CU7" s="24">
        <v>55.84</v>
      </c>
      <c r="CV7" s="24">
        <v>55.78</v>
      </c>
      <c r="CW7" s="24">
        <v>59.99</v>
      </c>
      <c r="CX7" s="24">
        <v>92.11</v>
      </c>
      <c r="CY7" s="24">
        <v>91.88</v>
      </c>
      <c r="CZ7" s="24">
        <v>93.52</v>
      </c>
      <c r="DA7" s="24">
        <v>93.55</v>
      </c>
      <c r="DB7" s="24">
        <v>94.99</v>
      </c>
      <c r="DC7" s="24">
        <v>84.17</v>
      </c>
      <c r="DD7" s="24">
        <v>83.35</v>
      </c>
      <c r="DE7" s="24">
        <v>91.64</v>
      </c>
      <c r="DF7" s="24">
        <v>92.34</v>
      </c>
      <c r="DG7" s="24">
        <v>91.78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0.12</v>
      </c>
      <c r="EL7" s="24">
        <v>0.1</v>
      </c>
      <c r="EM7" s="24">
        <v>0.09</v>
      </c>
      <c r="EN7" s="24">
        <v>0.1</v>
      </c>
      <c r="EO7" s="24">
        <v>0.24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2023-01-12T23:53:18Z</dcterms:created>
  <dcterms:modified xsi:type="dcterms:W3CDTF">2023-01-19T04:46:20Z</dcterms:modified>
  <cp:category/>
</cp:coreProperties>
</file>