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環境水道課\R４年度\上水道事業_04\調査・照会\R050112_Fwd 【山梨県市町村課：１27〆】公営企業に係わる経営比較分析表（令和３年度）の分析等について（依頼）\"/>
    </mc:Choice>
  </mc:AlternateContent>
  <workbookProtection workbookAlgorithmName="SHA-512" workbookHashValue="8uuJ9Bi80Xj0hZefVD7zTc42hXPAYKynC3DbsCJpaqzb/lPFKnL2XLMLPYzTSCO0+fYavfZ1K/oQbXiP4hC4xQ==" workbookSaltValue="KwekHsVd4GxXxZ7jnaRp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T8"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<sst xmlns="http://schemas.openxmlformats.org/spreadsheetml/2006/main" count="241" uniqueCount="121">
  <si>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</si>
  <si>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</si>
  <si>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</si>
  <si>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</si>
  <si>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</si>
  <si>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</si>
  <si>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</si>
  <si>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</si>
  <si>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</si>
  <si>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</si>
  <si>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</si>
  <si>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</si>
  <si>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</si>
  <si>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</si>
  <si>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</si>
  <si>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</si>
  <si>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</si>
  <si>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</si>
  <si>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</si>
  <si>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</si>
  <si>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</si>
  <si>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</si>
  <si>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</si>
  <si>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</si>
  <si>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</si>
  <si>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</si>
  <si>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</si>
  <si>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</si>
  <si>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</si>
  <si>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</si>
  <si>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</si>
  <si>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</si>
  <si>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</si>
  <si>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</si>
  <si>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</si>
  <si>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</si>
  <si>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</si>
  <si>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</si>
  <si>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</si>
  <si>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</si>
  <si>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</si>
  <si>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</si>
  <si>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</si>
  <si>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</si>
  <si>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</si>
  <si>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</si>
  <si>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</si>
  <si>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</si>
  <si>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</si>
  <si>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</si>
  <si>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</si>
  <si>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</si>
  <si>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</si>
  <si>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</si>
  <si>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</si>
  <si>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</si>
  <si>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</si>
  <si>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</si>
  <si>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</si>
  <si>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</si>
  <si>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</si>
  <si>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</si>
  <si>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</si>
  <si>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</si>
  <si>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</si>
  <si>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</si>
  <si>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</si>
  <si>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</si>
  <si>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</si>
  <si>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</si>
  <si>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</si>
  <si>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</si>
  <si>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</si>
  <si>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</si>
  <si>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</si>
  <si>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</si>
  <si>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</si>
  <si>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</si>
  <si>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</si>
  <si>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</si>
  <si>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</si>
  <si>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</si>
  <si>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</si>
  <si>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</si>
  <si>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</si>
  <si>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</si>
  <si>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</si>
  <si>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</si>
  <si>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</si>
  <si>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</si>
  <si>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</si>
  <si>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</si>
  <si>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</si>
  <si>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</si>
  <si>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</si>
  <si>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</si>
  <si>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</si>
  <si>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</si>
  <si>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</si>
  <si>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</si>
  <si>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</si>
  <si>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</si>
  <si>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</si>
  <si>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</si>
  <si>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</si>
  <si>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</si>
  <si>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</si>
  <si>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</si>
  <si>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</si>
  <si>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</si>
  <si>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</si>
  <si>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</si>
  <si>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</si>
  <si>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</si>
  <si>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</si>
  <si>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</si>
  <si>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</si>
  <si>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</si>
  <si>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使用料収入以外の収入に依存している比率が高いため、更なる水洗化率の向上や経費回収率の向上などの対策を進め、PDCAサイクルにより継続的な進捗管理を行い経営状況の改善を図る必要がある。　　　
 また、今後の計画的な施設や管路の更新を中長期的な視点で図っていく必要がある。主に下水道管渠の新設、地震対策及び修繕・改築事業については、事業の平準化を行い、計画的に実施していく。</t>
    <phoneticPr fontId="4"/>
  </si>
  <si>
    <t>①収益的収支比率
　徐々に改善傾向ではあるが100%を下回っているため、経営改善を行う必要がある。
④経費回収率
　100%を下回っており、類似団体と比較しても低い水準である。適切な使用料収入の確保及び経費の削減を行い、将来的な施設更新需要に備える必要がある。
⑤汚水処理原価
　類似団体と比較すると低い数値である。そのため、投資の効率化や経費の削減及び接続率向上への取組を行う必要がある。
⑧水洗化率
　類似団体と比較すると低い数値であるため、適切な汚水処理による水質保全の観点や、使用料収入増加のためにも、水洗化率向上への取組が不可欠である。</t>
    <rPh sb="175" eb="176">
      <t>オヨ</t>
    </rPh>
    <rPh sb="213" eb="214">
      <t>ヒク</t>
    </rPh>
    <phoneticPr fontId="4"/>
  </si>
  <si>
    <t>　下水道施設の布設後30年が経過しており、施設の計画的な更新等に向けて経営の健全化を図るとともに、効率的な長寿命化対策を徐々に進める必要がある。令和４年度に下水道ストックマネジメント計画を策定、令和５年度に実施方針を策定、令和６年度以降から修繕・改築事業を進めていく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</si>
</sst>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3.81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FE-4831-A585-135E73586C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c:v>
                </c:pt>
                <c:pt idx="3">
                  <c:v>0.09</c:v>
                </c:pt>
                <c:pt idx="4">
                  <c:v>0.1</c:v>
                </c:pt>
              </c:numCache>
            </c:numRef>
          </c:val>
          <c:smooth val="0"/>
          <c:extLst>
            <c:ext xmlns:c16="http://schemas.microsoft.com/office/drawing/2014/chart" uri="{C3380CC4-5D6E-409C-BE32-E72D297353CC}">
              <c16:uniqueId val="{00000001-E4FE-4831-A585-135E73586C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4-40AF-9A1D-8720363A4D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57.54</c:v>
                </c:pt>
                <c:pt idx="2">
                  <c:v>55.55</c:v>
                </c:pt>
                <c:pt idx="3">
                  <c:v>55.84</c:v>
                </c:pt>
                <c:pt idx="4">
                  <c:v>55.78</c:v>
                </c:pt>
              </c:numCache>
            </c:numRef>
          </c:val>
          <c:smooth val="0"/>
          <c:extLst>
            <c:ext xmlns:c16="http://schemas.microsoft.com/office/drawing/2014/chart" uri="{C3380CC4-5D6E-409C-BE32-E72D297353CC}">
              <c16:uniqueId val="{00000001-54B4-40AF-9A1D-8720363A4D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77.099999999999994</c:v>
                </c:pt>
                <c:pt idx="1">
                  <c:v>79.67</c:v>
                </c:pt>
                <c:pt idx="2">
                  <c:v>79.8</c:v>
                </c:pt>
                <c:pt idx="3">
                  <c:v>79.430000000000007</c:v>
                </c:pt>
                <c:pt idx="4">
                  <c:v>79.06</c:v>
                </c:pt>
              </c:numCache>
            </c:numRef>
          </c:val>
          <c:extLst>
            <c:ext xmlns:c16="http://schemas.microsoft.com/office/drawing/2014/chart" uri="{C3380CC4-5D6E-409C-BE32-E72D297353CC}">
              <c16:uniqueId val="{00000000-DAE5-44A9-BABE-98D808D58C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92.87</c:v>
                </c:pt>
                <c:pt idx="2">
                  <c:v>91.64</c:v>
                </c:pt>
                <c:pt idx="3">
                  <c:v>92.34</c:v>
                </c:pt>
                <c:pt idx="4">
                  <c:v>91.78</c:v>
                </c:pt>
              </c:numCache>
            </c:numRef>
          </c:val>
          <c:smooth val="0"/>
          <c:extLst>
            <c:ext xmlns:c16="http://schemas.microsoft.com/office/drawing/2014/chart" uri="{C3380CC4-5D6E-409C-BE32-E72D297353CC}">
              <c16:uniqueId val="{00000001-DAE5-44A9-BABE-98D808D58C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53.13</c:v>
                </c:pt>
                <c:pt idx="1">
                  <c:v>57.48</c:v>
                </c:pt>
                <c:pt idx="2">
                  <c:v>59.45</c:v>
                </c:pt>
                <c:pt idx="3">
                  <c:v>64.040000000000006</c:v>
                </c:pt>
                <c:pt idx="4">
                  <c:v>72.099999999999994</c:v>
                </c:pt>
              </c:numCache>
            </c:numRef>
          </c:val>
          <c:extLst>
            <c:ext xmlns:c16="http://schemas.microsoft.com/office/drawing/2014/chart" uri="{C3380CC4-5D6E-409C-BE32-E72D297353CC}">
              <c16:uniqueId val="{00000000-0153-43FF-A420-C62D9A4DF6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3-43FF-A420-C62D9A4DF6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3-43F3-B06C-2F298F108C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3-43F3-B06C-2F298F108C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F0-4A09-9DCF-BF8000AB07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0-4A09-9DCF-BF8000AB07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E-4941-83FA-16E51F5BF4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E-4941-83FA-16E51F5BF4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03-4750-9C27-6A40614DCE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03-4750-9C27-6A40614DCE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ED-45A7-BF21-F9C95B2231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692.13</c:v>
                </c:pt>
                <c:pt idx="2">
                  <c:v>807.75</c:v>
                </c:pt>
                <c:pt idx="3">
                  <c:v>812.92</c:v>
                </c:pt>
                <c:pt idx="4">
                  <c:v>765.48</c:v>
                </c:pt>
              </c:numCache>
            </c:numRef>
          </c:val>
          <c:smooth val="0"/>
          <c:extLst>
            <c:ext xmlns:c16="http://schemas.microsoft.com/office/drawing/2014/chart" uri="{C3380CC4-5D6E-409C-BE32-E72D297353CC}">
              <c16:uniqueId val="{00000001-B6ED-45A7-BF21-F9C95B2231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42.96</c:v>
                </c:pt>
                <c:pt idx="1">
                  <c:v>47.13</c:v>
                </c:pt>
                <c:pt idx="2">
                  <c:v>46.79</c:v>
                </c:pt>
                <c:pt idx="3">
                  <c:v>48.39</c:v>
                </c:pt>
                <c:pt idx="4">
                  <c:v>47.27</c:v>
                </c:pt>
              </c:numCache>
            </c:numRef>
          </c:val>
          <c:extLst>
            <c:ext xmlns:c16="http://schemas.microsoft.com/office/drawing/2014/chart" uri="{C3380CC4-5D6E-409C-BE32-E72D297353CC}">
              <c16:uniqueId val="{00000000-1A19-4F74-B193-CB8B33097D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88.98</c:v>
                </c:pt>
                <c:pt idx="2">
                  <c:v>86.94</c:v>
                </c:pt>
                <c:pt idx="3">
                  <c:v>85.4</c:v>
                </c:pt>
                <c:pt idx="4">
                  <c:v>87.8</c:v>
                </c:pt>
              </c:numCache>
            </c:numRef>
          </c:val>
          <c:smooth val="0"/>
          <c:extLst>
            <c:ext xmlns:c16="http://schemas.microsoft.com/office/drawing/2014/chart" uri="{C3380CC4-5D6E-409C-BE32-E72D297353CC}">
              <c16:uniqueId val="{00000001-1A19-4F74-B193-CB8B33097D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412-4C60-81DF-6267A9D42E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175.05</c:v>
                </c:pt>
                <c:pt idx="2">
                  <c:v>179.63</c:v>
                </c:pt>
                <c:pt idx="3">
                  <c:v>188.57</c:v>
                </c:pt>
                <c:pt idx="4">
                  <c:v>187.69</c:v>
                </c:pt>
              </c:numCache>
            </c:numRef>
          </c:val>
          <c:smooth val="0"/>
          <c:extLst>
            <c:ext xmlns:c16="http://schemas.microsoft.com/office/drawing/2014/chart" uri="{C3380CC4-5D6E-409C-BE32-E72D297353CC}">
              <c16:uniqueId val="{00000001-7412-4C60-81DF-6267A9D42E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忍野村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9751</v>
      </c>
      <c r="AM8" s="55"/>
      <c r="AN8" s="55"/>
      <c r="AO8" s="55"/>
      <c r="AP8" s="55"/>
      <c r="AQ8" s="55"/>
      <c r="AR8" s="55"/>
      <c r="AS8" s="55"/>
      <c r="AT8" s="54">
        <f>データ!T6</f>
        <v>25.05</v>
      </c>
      <c r="AU8" s="54"/>
      <c r="AV8" s="54"/>
      <c r="AW8" s="54"/>
      <c r="AX8" s="54"/>
      <c r="AY8" s="54"/>
      <c r="AZ8" s="54"/>
      <c r="BA8" s="54"/>
      <c r="BB8" s="54">
        <f>データ!U6</f>
        <v>389.26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67.180000000000007</v>
      </c>
      <c r="Q10" s="54"/>
      <c r="R10" s="54"/>
      <c r="S10" s="54"/>
      <c r="T10" s="54"/>
      <c r="U10" s="54"/>
      <c r="V10" s="54"/>
      <c r="W10" s="54">
        <f>データ!Q6</f>
        <v>100</v>
      </c>
      <c r="X10" s="54"/>
      <c r="Y10" s="54"/>
      <c r="Z10" s="54"/>
      <c r="AA10" s="54"/>
      <c r="AB10" s="54"/>
      <c r="AC10" s="54"/>
      <c r="AD10" s="55">
        <f>データ!R6</f>
        <v>1375</v>
      </c>
      <c r="AE10" s="55"/>
      <c r="AF10" s="55"/>
      <c r="AG10" s="55"/>
      <c r="AH10" s="55"/>
      <c r="AI10" s="55"/>
      <c r="AJ10" s="55"/>
      <c r="AK10" s="2"/>
      <c r="AL10" s="55">
        <f>データ!V6</f>
        <v>6501</v>
      </c>
      <c r="AM10" s="55"/>
      <c r="AN10" s="55"/>
      <c r="AO10" s="55"/>
      <c r="AP10" s="55"/>
      <c r="AQ10" s="55"/>
      <c r="AR10" s="55"/>
      <c r="AS10" s="55"/>
      <c r="AT10" s="54">
        <f>データ!W6</f>
        <v>4.28</v>
      </c>
      <c r="AU10" s="54"/>
      <c r="AV10" s="54"/>
      <c r="AW10" s="54"/>
      <c r="AX10" s="54"/>
      <c r="AY10" s="54"/>
      <c r="AZ10" s="54"/>
      <c r="BA10" s="54"/>
      <c r="BB10" s="54">
        <f>データ!X6</f>
        <v>1518.93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45</v>
      </c>
      <c r="O86" s="12" t="str">
        <f>データ!EO6</f>
        <v>【0.24】</v>
      </c>
    </row>
  </sheetData>
  <sheetProtection algorithmName="SHA-512" hashValue="qU5mU7zweyLqgMXE+MWc4frPllv130t71CTUFYfmzmwpQsJIK8IKPqjqth832K8aXhImxbkfZv8BAyZ9JOU3NA==" saltValue="taW2D4sLGKkZPyafe5d5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194247</v>
      </c>
      <c r="D6" s="19">
        <f t="shared" si="3"/>
        <v>47</v>
      </c>
      <c r="E6" s="19">
        <f t="shared" si="3"/>
        <v>17</v>
      </c>
      <c r="F6" s="19">
        <f t="shared" si="3"/>
        <v>1</v>
      </c>
      <c r="G6" s="19">
        <f t="shared" si="3"/>
        <v>0</v>
      </c>
      <c r="H6" s="19" t="str">
        <f t="shared" si="3"/>
        <v>山梨県　忍野村</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67.180000000000007</v>
      </c>
      <c r="Q6" s="20">
        <f t="shared" si="3"/>
        <v>100</v>
      </c>
      <c r="R6" s="20">
        <f t="shared" si="3"/>
        <v>1375</v>
      </c>
      <c r="S6" s="20">
        <f t="shared" si="3"/>
        <v>9751</v>
      </c>
      <c r="T6" s="20">
        <f t="shared" si="3"/>
        <v>25.05</v>
      </c>
      <c r="U6" s="20">
        <f t="shared" si="3"/>
        <v>389.26</v>
      </c>
      <c r="V6" s="20">
        <f t="shared" si="3"/>
        <v>6501</v>
      </c>
      <c r="W6" s="20">
        <f t="shared" si="3"/>
        <v>4.28</v>
      </c>
      <c r="X6" s="20">
        <f t="shared" si="3"/>
        <v>1518.93</v>
      </c>
      <c r="Y6" s="21">
        <f>IF(Y7="",NA(),Y7)</f>
        <v>53.13</v>
      </c>
      <c r="Z6" s="21">
        <f t="shared" ref="Z6:AH6" si="4">IF(Z7="",NA(),Z7)</f>
        <v>57.48</v>
      </c>
      <c r="AA6" s="21">
        <f t="shared" si="4"/>
        <v>59.45</v>
      </c>
      <c r="AB6" s="21">
        <f t="shared" si="4"/>
        <v>64.040000000000006</v>
      </c>
      <c r="AC6" s="21">
        <f t="shared" si="4"/>
        <v>72.099999999999994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1124.26</v>
      </c>
      <c r="BL6" s="21">
        <f t="shared" si="7"/>
        <v>692.13</v>
      </c>
      <c r="BM6" s="21">
        <f t="shared" si="7"/>
        <v>807.75</v>
      </c>
      <c r="BN6" s="21">
        <f t="shared" si="7"/>
        <v>812.92</v>
      </c>
      <c r="BO6" s="21">
        <f t="shared" si="7"/>
        <v>765.48</v>
      </c>
      <c r="BP6" s="20" t="str">
        <f>IF(BP7="","",IF(BP7="-","【-】","【"&amp;SUBSTITUTE(TEXT(BP7,"#,##0.00"),"-","△")&amp;"】"))</f>
        <v>【669.11】</v>
      </c>
      <c r="BQ6" s="21">
        <f>IF(BQ7="",NA(),BQ7)</f>
        <v>42.96</v>
      </c>
      <c r="BR6" s="21">
        <f t="shared" ref="BR6:BZ6" si="8">IF(BR7="",NA(),BR7)</f>
        <v>47.13</v>
      </c>
      <c r="BS6" s="21">
        <f t="shared" si="8"/>
        <v>46.79</v>
      </c>
      <c r="BT6" s="21">
        <f t="shared" si="8"/>
        <v>48.39</v>
      </c>
      <c r="BU6" s="21">
        <f t="shared" si="8"/>
        <v>47.27</v>
      </c>
      <c r="BV6" s="21">
        <f t="shared" si="8"/>
        <v>80.58</v>
      </c>
      <c r="BW6" s="21">
        <f t="shared" si="8"/>
        <v>88.98</v>
      </c>
      <c r="BX6" s="21">
        <f t="shared" si="8"/>
        <v>86.94</v>
      </c>
      <c r="BY6" s="21">
        <f t="shared" si="8"/>
        <v>85.4</v>
      </c>
      <c r="BZ6" s="21">
        <f t="shared" si="8"/>
        <v>87.8</v>
      </c>
      <c r="CA6" s="20" t="str">
        <f>IF(CA7="","",IF(CA7="-","【-】","【"&amp;SUBSTITUTE(TEXT(CA7,"#,##0.00"),"-","△")&amp;"】"))</f>
        <v>【99.73】</v>
      </c>
      <c r="CB6" s="21">
        <f>IF(CB7="",NA(),CB7)</f>
        <v>150</v>
      </c>
      <c r="CC6" s="21">
        <f t="shared" ref="CC6:CK6" si="9">IF(CC7="",NA(),CC7)</f>
        <v>150</v>
      </c>
      <c r="CD6" s="21">
        <f t="shared" si="9"/>
        <v>150</v>
      </c>
      <c r="CE6" s="21">
        <f t="shared" si="9"/>
        <v>150</v>
      </c>
      <c r="CF6" s="21">
        <f t="shared" si="9"/>
        <v>150</v>
      </c>
      <c r="CG6" s="21">
        <f t="shared" si="9"/>
        <v>216.21</v>
      </c>
      <c r="CH6" s="21">
        <f t="shared" si="9"/>
        <v>175.05</v>
      </c>
      <c r="CI6" s="21">
        <f t="shared" si="9"/>
        <v>179.63</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57.54</v>
      </c>
      <c r="CT6" s="21">
        <f t="shared" si="10"/>
        <v>55.55</v>
      </c>
      <c r="CU6" s="21">
        <f t="shared" si="10"/>
        <v>55.84</v>
      </c>
      <c r="CV6" s="21">
        <f t="shared" si="10"/>
        <v>55.78</v>
      </c>
      <c r="CW6" s="20" t="str">
        <f>IF(CW7="","",IF(CW7="-","【-】","【"&amp;SUBSTITUTE(TEXT(CW7,"#,##0.00"),"-","△")&amp;"】"))</f>
        <v>【59.99】</v>
      </c>
      <c r="CX6" s="21">
        <f>IF(CX7="",NA(),CX7)</f>
        <v>77.099999999999994</v>
      </c>
      <c r="CY6" s="21">
        <f t="shared" ref="CY6:DG6" si="11">IF(CY7="",NA(),CY7)</f>
        <v>79.67</v>
      </c>
      <c r="CZ6" s="21">
        <f t="shared" si="11"/>
        <v>79.8</v>
      </c>
      <c r="DA6" s="21">
        <f t="shared" si="11"/>
        <v>79.430000000000007</v>
      </c>
      <c r="DB6" s="21">
        <f t="shared" si="11"/>
        <v>79.06</v>
      </c>
      <c r="DC6" s="21">
        <f t="shared" si="11"/>
        <v>84.17</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3.81</v>
      </c>
      <c r="EG6" s="20">
        <f t="shared" si="14"/>
        <v>0</v>
      </c>
      <c r="EH6" s="20">
        <f t="shared" si="14"/>
        <v>0</v>
      </c>
      <c r="EI6" s="20">
        <f t="shared" si="14"/>
        <v>0</v>
      </c>
      <c r="EJ6" s="21">
        <f t="shared" si="14"/>
        <v>0.13</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194247</v>
      </c>
      <c r="D7" s="23">
        <v>47</v>
      </c>
      <c r="E7" s="23">
        <v>17</v>
      </c>
      <c r="F7" s="23">
        <v>1</v>
      </c>
      <c r="G7" s="23">
        <v>0</v>
      </c>
      <c r="H7" s="23" t="s">
        <v>99</v>
      </c>
      <c r="I7" s="23" t="s">
        <v>100</v>
      </c>
      <c r="J7" s="23" t="s">
        <v>101</v>
      </c>
      <c r="K7" s="23" t="s">
        <v>102</v>
      </c>
      <c r="L7" s="23" t="s">
        <v>103</v>
      </c>
      <c r="M7" s="23" t="s">
        <v>104</v>
      </c>
      <c r="N7" s="24" t="s">
        <v>105</v>
      </c>
      <c r="O7" s="24" t="s">
        <v>106</v>
      </c>
      <c r="P7" s="24">
        <v>67.180000000000007</v>
      </c>
      <c r="Q7" s="24">
        <v>100</v>
      </c>
      <c r="R7" s="24">
        <v>1375</v>
      </c>
      <c r="S7" s="24">
        <v>9751</v>
      </c>
      <c r="T7" s="24">
        <v>25.05</v>
      </c>
      <c r="U7" s="24">
        <v>389.26</v>
      </c>
      <c r="V7" s="24">
        <v>6501</v>
      </c>
      <c r="W7" s="24">
        <v>4.28</v>
      </c>
      <c r="X7" s="24">
        <v>1518.93</v>
      </c>
      <c r="Y7" s="24">
        <v>53.13</v>
      </c>
      <c r="Z7" s="24">
        <v>57.48</v>
      </c>
      <c r="AA7" s="24">
        <v>59.45</v>
      </c>
      <c r="AB7" s="24">
        <v>64.040000000000006</v>
      </c>
      <c r="AC7" s="24">
        <v>72.099999999999994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1124.26</v>
      </c>
      <c r="BL7" s="24">
        <v>692.13</v>
      </c>
      <c r="BM7" s="24">
        <v>807.75</v>
      </c>
      <c r="BN7" s="24">
        <v>812.92</v>
      </c>
      <c r="BO7" s="24">
        <v>765.48</v>
      </c>
      <c r="BP7" s="24">
        <v>669.11</v>
      </c>
      <c r="BQ7" s="24">
        <v>42.96</v>
      </c>
      <c r="BR7" s="24">
        <v>47.13</v>
      </c>
      <c r="BS7" s="24">
        <v>46.79</v>
      </c>
      <c r="BT7" s="24">
        <v>48.39</v>
      </c>
      <c r="BU7" s="24">
        <v>47.27</v>
      </c>
      <c r="BV7" s="24">
        <v>80.58</v>
      </c>
      <c r="BW7" s="24">
        <v>88.98</v>
      </c>
      <c r="BX7" s="24">
        <v>86.94</v>
      </c>
      <c r="BY7" s="24">
        <v>85.4</v>
      </c>
      <c r="BZ7" s="24">
        <v>87.8</v>
      </c>
      <c r="CA7" s="24">
        <v>99.73</v>
      </c>
      <c r="CB7" s="24">
        <v>150</v>
      </c>
      <c r="CC7" s="24">
        <v>150</v>
      </c>
      <c r="CD7" s="24">
        <v>150</v>
      </c>
      <c r="CE7" s="24">
        <v>150</v>
      </c>
      <c r="CF7" s="24">
        <v>150</v>
      </c>
      <c r="CG7" s="24">
        <v>216.21</v>
      </c>
      <c r="CH7" s="24">
        <v>175.05</v>
      </c>
      <c r="CI7" s="24">
        <v>179.63</v>
      </c>
      <c r="CJ7" s="24">
        <v>188.57</v>
      </c>
      <c r="CK7" s="24">
        <v>187.69</v>
      </c>
      <c r="CL7" s="24">
        <v>134.97999999999999</v>
      </c>
      <c r="CM7" s="24" t="s">
        <v>105</v>
      </c>
      <c r="CN7" s="24" t="s">
        <v>105</v>
      </c>
      <c r="CO7" s="24" t="s">
        <v>105</v>
      </c>
      <c r="CP7" s="24" t="s">
        <v>105</v>
      </c>
      <c r="CQ7" s="24" t="s">
        <v>105</v>
      </c>
      <c r="CR7" s="24">
        <v>50.24</v>
      </c>
      <c r="CS7" s="24">
        <v>57.54</v>
      </c>
      <c r="CT7" s="24">
        <v>55.55</v>
      </c>
      <c r="CU7" s="24">
        <v>55.84</v>
      </c>
      <c r="CV7" s="24">
        <v>55.78</v>
      </c>
      <c r="CW7" s="24">
        <v>59.99</v>
      </c>
      <c r="CX7" s="24">
        <v>77.099999999999994</v>
      </c>
      <c r="CY7" s="24">
        <v>79.67</v>
      </c>
      <c r="CZ7" s="24">
        <v>79.8</v>
      </c>
      <c r="DA7" s="24">
        <v>79.430000000000007</v>
      </c>
      <c r="DB7" s="24">
        <v>79.06</v>
      </c>
      <c r="DC7" s="24">
        <v>84.17</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3.81</v>
      </c>
      <c r="EG7" s="24">
        <v>0</v>
      </c>
      <c r="EH7" s="24">
        <v>0</v>
      </c>
      <c r="EI7" s="24">
        <v>0</v>
      </c>
      <c r="EJ7" s="24">
        <v>0.13</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a3603t</cp:lastModifiedBy>
  <dcterms:created xsi:type="dcterms:W3CDTF">2023-01-12T23:53:17Z</dcterms:created>
  <dcterms:modified xsi:type="dcterms:W3CDTF">2023-01-18T05:54:25Z</dcterms:modified>
  <cp:category/>
</cp:coreProperties>
</file>