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22忍野村　△\"/>
    </mc:Choice>
  </mc:AlternateContent>
  <workbookProtection workbookAlgorithmName="SHA-512" workbookHashValue="yIbRnJEEnBBcoJqO3PDCxd6enaIDMgl/t6TfdBp7pv+8Q6PPKn4PMWevRx/UqW4fipKfpLJUZCKNsdmQ4UFJ0w==" workbookSaltValue="3NYhs/Y4d3M/Nul+uluAfg=="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<sst xmlns="http://schemas.openxmlformats.org/spreadsheetml/2006/main" count="228" uniqueCount="114">
  <si>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</si>
  <si>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</si>
  <si>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</si>
  <si>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</si>
  <si>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</si>
  <si>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</si>
  <si>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</si>
  <si>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</si>
  <si>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</si>
  <si>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</si>
  <si>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</si>
  <si>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</si>
  <si>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</si>
  <si>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</si>
  <si>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</si>
  <si>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</si>
  <si>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</si>
  <si>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</si>
  <si>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</si>
  <si>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</si>
  <si>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</si>
  <si>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</si>
  <si>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</si>
  <si>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</si>
  <si>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</si>
  <si>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</si>
  <si>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</si>
  <si>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</si>
  <si>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</si>
  <si>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</si>
  <si>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</si>
  <si>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</si>
  <si>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</si>
  <si>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</si>
  <si>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</si>
  <si>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</si>
  <si>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</si>
  <si>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</si>
  <si>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</si>
  <si>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</si>
  <si>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</si>
  <si>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</si>
  <si>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</si>
  <si>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</si>
  <si>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</si>
  <si>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</si>
  <si>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</si>
  <si>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</si>
  <si>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</si>
  <si>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</si>
  <si>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</si>
  <si>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</si>
  <si>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</si>
  <si>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</si>
  <si>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</si>
  <si>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</si>
  <si>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</si>
  <si>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</si>
  <si>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</si>
  <si>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</si>
  <si>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</si>
  <si>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</si>
  <si>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</si>
  <si>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</si>
  <si>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</si>
  <si>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</si>
  <si>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</si>
  <si>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</si>
  <si>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</si>
  <si>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</si>
  <si>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</si>
  <si>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</si>
  <si>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</si>
  <si>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</si>
  <si>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</si>
  <si>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</si>
  <si>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</si>
  <si>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</si>
  <si>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</si>
  <si>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</si>
  <si>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</si>
  <si>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</si>
  <si>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</si>
  <si>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</si>
  <si>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</si>
  <si>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</si>
  <si>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</si>
  <si>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</si>
  <si>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</si>
  <si>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</si>
  <si>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</si>
  <si>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</si>
  <si>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</si>
  <si>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</si>
  <si>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</si>
  <si>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</si>
  <si>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</si>
  <si>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</si>
  <si>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</si>
  <si>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</si>
  <si>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</si>
  <si>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</si>
  <si>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</si>
  <si>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</si>
  <si>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</si>
  <si>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</si>
  <si>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</si>
  <si>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</si>
  <si>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</si>
  <si>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</si>
  <si>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</si>
  <si>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
 昨年度と同様に一般会計からの基準外繰入金により、若干の黒字となった。しかし、基準外繰入金の比率が高いため縮小していくことが当面の課題といえる。
②累積欠損金比率
 累積欠損金が大きいため健全とはいえない経営状況である。
③流動比率
 類似団体及び全国平均値を上回っており、支払い能力に問題は無い数値である。しかし、管路更新工事を順次実施しているため、十分な支払い能力を備える必要がある。
④企業債残高対給水収益比率
 現在は０であるが、今後の管路更新工事を行う際には必要に応じて企業債の借入を行うことが考えられる。
⑤料金回収率
 平均値を下回っており、管路更新工事を踏まえ、安定した事業継続をしていくために、更なる費用削減及び料金改定等、財源の確保が必要である。
⑥給水原価
 地下水を原水としており浄水設備が必要ないことから類似団体を下回っているが、近隣市町村と比較すると上回っているため、費用の削減等が必要である。
⑦施設利用率
 数値は横ばいであるが、類似団体を下回っており、将来的に水需要の低下も予想されるため、適切な施設規模を把握していく必要がある。
⑧有収率
 類似団体及び全国平均値を若干下回っているため、さらなる有収率の向上を目指し、漏水調査及び管路更新工事を計画的に実施ていく。
</t>
    <rPh sb="9" eb="12">
      <t>サクネンド</t>
    </rPh>
    <rPh sb="13" eb="15">
      <t>ドウヨウ</t>
    </rPh>
    <rPh sb="16" eb="20">
      <t>イッパンカイケイ</t>
    </rPh>
    <rPh sb="138" eb="140">
      <t>ウワマワ</t>
    </rPh>
    <rPh sb="173" eb="175">
      <t>ジュンジ</t>
    </rPh>
    <rPh sb="175" eb="177">
      <t>ジッシ</t>
    </rPh>
    <rPh sb="184" eb="186">
      <t>ジュウブン</t>
    </rPh>
    <rPh sb="187" eb="189">
      <t>シハラ</t>
    </rPh>
    <rPh sb="190" eb="192">
      <t>ノウリョク</t>
    </rPh>
    <rPh sb="193" eb="194">
      <t>ソナ</t>
    </rPh>
    <rPh sb="196" eb="198">
      <t>ヒツヨウ</t>
    </rPh>
    <rPh sb="242" eb="244">
      <t>ヒツヨウ</t>
    </rPh>
    <rPh sb="245" eb="246">
      <t>オウ</t>
    </rPh>
    <rPh sb="248" eb="251">
      <t>キギョウサイ</t>
    </rPh>
    <rPh sb="252" eb="254">
      <t>カリイレ</t>
    </rPh>
    <rPh sb="255" eb="256">
      <t>オコナ</t>
    </rPh>
    <rPh sb="303" eb="305">
      <t>ケイゾク</t>
    </rPh>
    <rPh sb="428" eb="430">
      <t>スウチ</t>
    </rPh>
    <rPh sb="431" eb="432">
      <t>ヨコ</t>
    </rPh>
    <rPh sb="444" eb="445">
      <t>シタ</t>
    </rPh>
    <rPh sb="451" eb="454">
      <t>ショウライテキ</t>
    </rPh>
    <rPh sb="509" eb="511">
      <t>ジャッカン</t>
    </rPh>
    <rPh sb="511" eb="512">
      <t>シタ</t>
    </rPh>
    <rPh sb="543" eb="545">
      <t>コウシン</t>
    </rPh>
    <rPh sb="552" eb="554">
      <t>ジッシ</t>
    </rPh>
    <phoneticPr fontId="4"/>
  </si>
  <si>
    <t>　水道施設及び管路における老朽化率は、類似団体と比較すると低い水準にあるが、法定耐用年数を迎えつつある管路等の更新を、耐震化計画に基づき引き続き実施していく。</t>
    <rPh sb="68" eb="69">
      <t>ヒ</t>
    </rPh>
    <rPh sb="70" eb="71">
      <t>ツヅ</t>
    </rPh>
    <rPh sb="72" eb="74">
      <t>ジッシ</t>
    </rPh>
    <phoneticPr fontId="4"/>
  </si>
  <si>
    <t>　経営状況は累積欠損金が増加傾向であり、健全とはいえない状況である。料金改定や有収率の向上、管路の老朽化等、課題が多い。
　管路等の老朽化については、耐震化計画に基づき順次実施しているが、このままの経営状況が続くと更新が滞ってしまうことが予想され、安定的な水道水の供給にも支障をきた恐れすがある。
　平成30年度策定の基本計画や令和２年度策定の経営戦略に基づき、アセットマネジメントの要素も加えながら経営改善を図りたい。</t>
    <rPh sb="57" eb="58">
      <t>オオ</t>
    </rPh>
    <rPh sb="75" eb="78">
      <t>タイシンカ</t>
    </rPh>
    <rPh sb="78" eb="80">
      <t>ケイカク</t>
    </rPh>
    <rPh sb="81" eb="82">
      <t>モト</t>
    </rPh>
    <rPh sb="84" eb="86">
      <t>ジュンジ</t>
    </rPh>
    <rPh sb="86" eb="88">
      <t>ジッシ</t>
    </rPh>
    <rPh sb="119" eb="12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</si>
</sst>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F-43B8-A0DE-5F2CB9D945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0.36</c:v>
                </c:pt>
              </c:numCache>
            </c:numRef>
          </c:val>
          <c:smooth val="0"/>
          <c:extLst>
            <c:ext xmlns:c16="http://schemas.microsoft.com/office/drawing/2014/chart" uri="{C3380CC4-5D6E-409C-BE32-E72D297353CC}">
              <c16:uniqueId val="{00000001-540F-43B8-A0DE-5F2CB9D945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49.57</c:v>
                </c:pt>
                <c:pt idx="1">
                  <c:v>47.9</c:v>
                </c:pt>
                <c:pt idx="2">
                  <c:v>45.19</c:v>
                </c:pt>
                <c:pt idx="3">
                  <c:v>44.59</c:v>
                </c:pt>
                <c:pt idx="4">
                  <c:v>45.7</c:v>
                </c:pt>
              </c:numCache>
            </c:numRef>
          </c:val>
          <c:extLst>
            <c:ext xmlns:c16="http://schemas.microsoft.com/office/drawing/2014/chart" uri="{C3380CC4-5D6E-409C-BE32-E72D297353CC}">
              <c16:uniqueId val="{00000000-832F-4526-B1DB-10C522D671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50.09</c:v>
                </c:pt>
              </c:numCache>
            </c:numRef>
          </c:val>
          <c:smooth val="0"/>
          <c:extLst>
            <c:ext xmlns:c16="http://schemas.microsoft.com/office/drawing/2014/chart" uri="{C3380CC4-5D6E-409C-BE32-E72D297353CC}">
              <c16:uniqueId val="{00000001-832F-4526-B1DB-10C522D671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77.17</c:v>
                </c:pt>
                <c:pt idx="1">
                  <c:v>77.67</c:v>
                </c:pt>
                <c:pt idx="2">
                  <c:v>78.14</c:v>
                </c:pt>
                <c:pt idx="3">
                  <c:v>78.17</c:v>
                </c:pt>
                <c:pt idx="4">
                  <c:v>77.31</c:v>
                </c:pt>
              </c:numCache>
            </c:numRef>
          </c:val>
          <c:extLst>
            <c:ext xmlns:c16="http://schemas.microsoft.com/office/drawing/2014/chart" uri="{C3380CC4-5D6E-409C-BE32-E72D297353CC}">
              <c16:uniqueId val="{00000000-FEE6-41AF-9FF9-7810A34461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77.599999999999994</c:v>
                </c:pt>
              </c:numCache>
            </c:numRef>
          </c:val>
          <c:smooth val="0"/>
          <c:extLst>
            <c:ext xmlns:c16="http://schemas.microsoft.com/office/drawing/2014/chart" uri="{C3380CC4-5D6E-409C-BE32-E72D297353CC}">
              <c16:uniqueId val="{00000001-FEE6-41AF-9FF9-7810A34461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65.25</c:v>
                </c:pt>
                <c:pt idx="1">
                  <c:v>63.26</c:v>
                </c:pt>
                <c:pt idx="2">
                  <c:v>57.29</c:v>
                </c:pt>
                <c:pt idx="3">
                  <c:v>101.3</c:v>
                </c:pt>
                <c:pt idx="4">
                  <c:v>100.41</c:v>
                </c:pt>
              </c:numCache>
            </c:numRef>
          </c:val>
          <c:extLst>
            <c:ext xmlns:c16="http://schemas.microsoft.com/office/drawing/2014/chart" uri="{C3380CC4-5D6E-409C-BE32-E72D297353CC}">
              <c16:uniqueId val="{00000000-BF0C-4C17-AB5D-E501C25D54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105.77</c:v>
                </c:pt>
              </c:numCache>
            </c:numRef>
          </c:val>
          <c:smooth val="0"/>
          <c:extLst>
            <c:ext xmlns:c16="http://schemas.microsoft.com/office/drawing/2014/chart" uri="{C3380CC4-5D6E-409C-BE32-E72D297353CC}">
              <c16:uniqueId val="{00000001-BF0C-4C17-AB5D-E501C25D54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45.22</c:v>
                </c:pt>
                <c:pt idx="1">
                  <c:v>47.21</c:v>
                </c:pt>
                <c:pt idx="2">
                  <c:v>48.94</c:v>
                </c:pt>
                <c:pt idx="3">
                  <c:v>47.65</c:v>
                </c:pt>
                <c:pt idx="4">
                  <c:v>46.2</c:v>
                </c:pt>
              </c:numCache>
            </c:numRef>
          </c:val>
          <c:extLst>
            <c:ext xmlns:c16="http://schemas.microsoft.com/office/drawing/2014/chart" uri="{C3380CC4-5D6E-409C-BE32-E72D297353CC}">
              <c16:uniqueId val="{00000000-F811-4236-AD2D-AF9AAA946E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48.41</c:v>
                </c:pt>
              </c:numCache>
            </c:numRef>
          </c:val>
          <c:smooth val="0"/>
          <c:extLst>
            <c:ext xmlns:c16="http://schemas.microsoft.com/office/drawing/2014/chart" uri="{C3380CC4-5D6E-409C-BE32-E72D297353CC}">
              <c16:uniqueId val="{00000001-F811-4236-AD2D-AF9AAA946E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2-4D30-9112-B01862F1AE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18.64</c:v>
                </c:pt>
              </c:numCache>
            </c:numRef>
          </c:val>
          <c:smooth val="0"/>
          <c:extLst>
            <c:ext xmlns:c16="http://schemas.microsoft.com/office/drawing/2014/chart" uri="{C3380CC4-5D6E-409C-BE32-E72D297353CC}">
              <c16:uniqueId val="{00000001-9B92-4D30-9112-B01862F1AE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1266.52</c:v>
                </c:pt>
                <c:pt idx="1">
                  <c:v>1394.35</c:v>
                </c:pt>
                <c:pt idx="2">
                  <c:v>1573.2</c:v>
                </c:pt>
                <c:pt idx="3">
                  <c:v>1607.53</c:v>
                </c:pt>
                <c:pt idx="4">
                  <c:v>1586.08</c:v>
                </c:pt>
              </c:numCache>
            </c:numRef>
          </c:val>
          <c:extLst>
            <c:ext xmlns:c16="http://schemas.microsoft.com/office/drawing/2014/chart" uri="{C3380CC4-5D6E-409C-BE32-E72D297353CC}">
              <c16:uniqueId val="{00000000-B152-4399-B100-07D646CD19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28.03</c:v>
                </c:pt>
              </c:numCache>
            </c:numRef>
          </c:val>
          <c:smooth val="0"/>
          <c:extLst>
            <c:ext xmlns:c16="http://schemas.microsoft.com/office/drawing/2014/chart" uri="{C3380CC4-5D6E-409C-BE32-E72D297353CC}">
              <c16:uniqueId val="{00000001-B152-4399-B100-07D646CD19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2400.88</c:v>
                </c:pt>
                <c:pt idx="1">
                  <c:v>3200.45</c:v>
                </c:pt>
                <c:pt idx="2">
                  <c:v>530.46</c:v>
                </c:pt>
                <c:pt idx="3">
                  <c:v>290.35000000000002</c:v>
                </c:pt>
                <c:pt idx="4">
                  <c:v>718.84</c:v>
                </c:pt>
              </c:numCache>
            </c:numRef>
          </c:val>
          <c:extLst>
            <c:ext xmlns:c16="http://schemas.microsoft.com/office/drawing/2014/chart" uri="{C3380CC4-5D6E-409C-BE32-E72D297353CC}">
              <c16:uniqueId val="{00000000-11DB-4D7B-864D-E45F2817AD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305.33999999999997</c:v>
                </c:pt>
              </c:numCache>
            </c:numRef>
          </c:val>
          <c:smooth val="0"/>
          <c:extLst>
            <c:ext xmlns:c16="http://schemas.microsoft.com/office/drawing/2014/chart" uri="{C3380CC4-5D6E-409C-BE32-E72D297353CC}">
              <c16:uniqueId val="{00000001-11DB-4D7B-864D-E45F2817AD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quot;-&quot;">
                  <c:v>6.4</c:v>
                </c:pt>
                <c:pt idx="1">
                  <c:v>0</c:v>
                </c:pt>
                <c:pt idx="2">
                  <c:v>0</c:v>
                </c:pt>
                <c:pt idx="3">
                  <c:v>0</c:v>
                </c:pt>
                <c:pt idx="4">
                  <c:v>0</c:v>
                </c:pt>
              </c:numCache>
            </c:numRef>
          </c:val>
          <c:extLst>
            <c:ext xmlns:c16="http://schemas.microsoft.com/office/drawing/2014/chart" uri="{C3380CC4-5D6E-409C-BE32-E72D297353CC}">
              <c16:uniqueId val="{00000000-D41E-4D29-9788-E4DCBE195F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561.34</c:v>
                </c:pt>
              </c:numCache>
            </c:numRef>
          </c:val>
          <c:smooth val="0"/>
          <c:extLst>
            <c:ext xmlns:c16="http://schemas.microsoft.com/office/drawing/2014/chart" uri="{C3380CC4-5D6E-409C-BE32-E72D297353CC}">
              <c16:uniqueId val="{00000001-D41E-4D29-9788-E4DCBE195F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55.02</c:v>
                </c:pt>
                <c:pt idx="1">
                  <c:v>52.65</c:v>
                </c:pt>
                <c:pt idx="2">
                  <c:v>46.53</c:v>
                </c:pt>
                <c:pt idx="3">
                  <c:v>36.24</c:v>
                </c:pt>
                <c:pt idx="4">
                  <c:v>33.619999999999997</c:v>
                </c:pt>
              </c:numCache>
            </c:numRef>
          </c:val>
          <c:extLst>
            <c:ext xmlns:c16="http://schemas.microsoft.com/office/drawing/2014/chart" uri="{C3380CC4-5D6E-409C-BE32-E72D297353CC}">
              <c16:uniqueId val="{00000000-11B3-42B5-ADCA-843D198191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84.82</c:v>
                </c:pt>
              </c:numCache>
            </c:numRef>
          </c:val>
          <c:smooth val="0"/>
          <c:extLst>
            <c:ext xmlns:c16="http://schemas.microsoft.com/office/drawing/2014/chart" uri="{C3380CC4-5D6E-409C-BE32-E72D297353CC}">
              <c16:uniqueId val="{00000001-11B3-42B5-ADCA-843D198191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136.07</c:v>
                </c:pt>
                <c:pt idx="1">
                  <c:v>140.25</c:v>
                </c:pt>
                <c:pt idx="2">
                  <c:v>158.76</c:v>
                </c:pt>
                <c:pt idx="3">
                  <c:v>202.01</c:v>
                </c:pt>
                <c:pt idx="4">
                  <c:v>216.05</c:v>
                </c:pt>
              </c:numCache>
            </c:numRef>
          </c:val>
          <c:extLst>
            <c:ext xmlns:c16="http://schemas.microsoft.com/office/drawing/2014/chart" uri="{C3380CC4-5D6E-409C-BE32-E72D297353CC}">
              <c16:uniqueId val="{00000000-B777-452A-9B47-EDF033AC74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224.82</c:v>
                </c:pt>
              </c:numCache>
            </c:numRef>
          </c:val>
          <c:smooth val="0"/>
          <c:extLst>
            <c:ext xmlns:c16="http://schemas.microsoft.com/office/drawing/2014/chart" uri="{C3380CC4-5D6E-409C-BE32-E72D297353CC}">
              <c16:uniqueId val="{00000001-B777-452A-9B47-EDF033AC74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G52" sqref="CG5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山梨県　忍野村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9751</v>
      </c>
      <c r="AM8" s="69"/>
      <c r="AN8" s="69"/>
      <c r="AO8" s="69"/>
      <c r="AP8" s="69"/>
      <c r="AQ8" s="69"/>
      <c r="AR8" s="69"/>
      <c r="AS8" s="69"/>
      <c r="AT8" s="37">
        <f>データ!$S$6</f>
        <v>25.05</v>
      </c>
      <c r="AU8" s="38"/>
      <c r="AV8" s="38"/>
      <c r="AW8" s="38"/>
      <c r="AX8" s="38"/>
      <c r="AY8" s="38"/>
      <c r="AZ8" s="38"/>
      <c r="BA8" s="38"/>
      <c r="BB8" s="58">
        <f>データ!$T$6</f>
        <v>389.26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98.54</v>
      </c>
      <c r="J10" s="38"/>
      <c r="K10" s="38"/>
      <c r="L10" s="38"/>
      <c r="M10" s="38"/>
      <c r="N10" s="38"/>
      <c r="O10" s="68"/>
      <c r="P10" s="58">
        <f>データ!$P$6</f>
        <v>52.99</v>
      </c>
      <c r="Q10" s="58"/>
      <c r="R10" s="58"/>
      <c r="S10" s="58"/>
      <c r="T10" s="58"/>
      <c r="U10" s="58"/>
      <c r="V10" s="58"/>
      <c r="W10" s="69">
        <f>データ!$Q$6</f>
        <v>1100</v>
      </c>
      <c r="X10" s="69"/>
      <c r="Y10" s="69"/>
      <c r="Z10" s="69"/>
      <c r="AA10" s="69"/>
      <c r="AB10" s="69"/>
      <c r="AC10" s="69"/>
      <c r="AD10" s="2"/>
      <c r="AE10" s="2"/>
      <c r="AF10" s="2"/>
      <c r="AG10" s="2"/>
      <c r="AH10" s="2"/>
      <c r="AI10" s="2"/>
      <c r="AJ10" s="2"/>
      <c r="AK10" s="2"/>
      <c r="AL10" s="69">
        <f>データ!$U$6</f>
        <v>5128</v>
      </c>
      <c r="AM10" s="69"/>
      <c r="AN10" s="69"/>
      <c r="AO10" s="69"/>
      <c r="AP10" s="69"/>
      <c r="AQ10" s="69"/>
      <c r="AR10" s="69"/>
      <c r="AS10" s="69"/>
      <c r="AT10" s="37">
        <f>データ!$V$6</f>
        <v>8.0500000000000007</v>
      </c>
      <c r="AU10" s="38"/>
      <c r="AV10" s="38"/>
      <c r="AW10" s="38"/>
      <c r="AX10" s="38"/>
      <c r="AY10" s="38"/>
      <c r="AZ10" s="38"/>
      <c r="BA10" s="38"/>
      <c r="BB10" s="58">
        <f>データ!$W$6</f>
        <v>637.02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P1JJ8mwIm2yhpaibJu5VRc6R8zLjB4r4dUzruwIIgZaRijCoevyGBryMxDFTHMy9pPg1mT7ajOGBSPRki10rw==" saltValue="uz0cDgCqiY83Bl2ltf/7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194247</v>
      </c>
      <c r="D6" s="20">
        <f t="shared" si="3"/>
        <v>46</v>
      </c>
      <c r="E6" s="20">
        <f t="shared" si="3"/>
        <v>1</v>
      </c>
      <c r="F6" s="20">
        <f t="shared" si="3"/>
        <v>0</v>
      </c>
      <c r="G6" s="20">
        <f t="shared" si="3"/>
        <v>1</v>
      </c>
      <c r="H6" s="20" t="str">
        <f t="shared" si="3"/>
        <v>山梨県　忍野村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98.54</v>
      </c>
      <c r="P6" s="21">
        <f t="shared" si="3"/>
        <v>52.99</v>
      </c>
      <c r="Q6" s="21">
        <f t="shared" si="3"/>
        <v>1100</v>
      </c>
      <c r="R6" s="21">
        <f t="shared" si="3"/>
        <v>9751</v>
      </c>
      <c r="S6" s="21">
        <f t="shared" si="3"/>
        <v>25.05</v>
      </c>
      <c r="T6" s="21">
        <f t="shared" si="3"/>
        <v>389.26</v>
      </c>
      <c r="U6" s="21">
        <f t="shared" si="3"/>
        <v>5128</v>
      </c>
      <c r="V6" s="21">
        <f t="shared" si="3"/>
        <v>8.0500000000000007</v>
      </c>
      <c r="W6" s="21">
        <f t="shared" si="3"/>
        <v>637.02</v>
      </c>
      <c r="X6" s="22">
        <f>IF(X7="",NA(),X7)</f>
        <v>65.25</v>
      </c>
      <c r="Y6" s="22">
        <f t="shared" ref="Y6:AG6" si="4">IF(Y7="",NA(),Y7)</f>
        <v>63.26</v>
      </c>
      <c r="Z6" s="22">
        <f t="shared" si="4"/>
        <v>57.29</v>
      </c>
      <c r="AA6" s="22">
        <f t="shared" si="4"/>
        <v>101.3</v>
      </c>
      <c r="AB6" s="22">
        <f t="shared" si="4"/>
        <v>100.41</v>
      </c>
      <c r="AC6" s="22">
        <f t="shared" si="4"/>
        <v>104.85</v>
      </c>
      <c r="AD6" s="22">
        <f t="shared" si="4"/>
        <v>107.64</v>
      </c>
      <c r="AE6" s="22">
        <f t="shared" si="4"/>
        <v>108.22</v>
      </c>
      <c r="AF6" s="22">
        <f t="shared" si="4"/>
        <v>114.22</v>
      </c>
      <c r="AG6" s="22">
        <f t="shared" si="4"/>
        <v>105.77</v>
      </c>
      <c r="AH6" s="21" t="str">
        <f>IF(AH7="","",IF(AH7="-","【-】","【"&amp;SUBSTITUTE(TEXT(AH7,"#,##0.00"),"-","△")&amp;"】"))</f>
        <v>【111.39】</v>
      </c>
      <c r="AI6" s="22">
        <f>IF(AI7="",NA(),AI7)</f>
        <v>1266.52</v>
      </c>
      <c r="AJ6" s="22">
        <f t="shared" ref="AJ6:AR6" si="5">IF(AJ7="",NA(),AJ7)</f>
        <v>1394.35</v>
      </c>
      <c r="AK6" s="22">
        <f t="shared" si="5"/>
        <v>1573.2</v>
      </c>
      <c r="AL6" s="22">
        <f t="shared" si="5"/>
        <v>1607.53</v>
      </c>
      <c r="AM6" s="22">
        <f t="shared" si="5"/>
        <v>1586.08</v>
      </c>
      <c r="AN6" s="22">
        <f t="shared" si="5"/>
        <v>27.52</v>
      </c>
      <c r="AO6" s="22">
        <f t="shared" si="5"/>
        <v>30.84</v>
      </c>
      <c r="AP6" s="22">
        <f t="shared" si="5"/>
        <v>25.29</v>
      </c>
      <c r="AQ6" s="22">
        <f t="shared" si="5"/>
        <v>22.71</v>
      </c>
      <c r="AR6" s="22">
        <f t="shared" si="5"/>
        <v>28.03</v>
      </c>
      <c r="AS6" s="21" t="str">
        <f>IF(AS7="","",IF(AS7="-","【-】","【"&amp;SUBSTITUTE(TEXT(AS7,"#,##0.00"),"-","△")&amp;"】"))</f>
        <v>【1.30】</v>
      </c>
      <c r="AT6" s="22">
        <f>IF(AT7="",NA(),AT7)</f>
        <v>2400.88</v>
      </c>
      <c r="AU6" s="22">
        <f t="shared" ref="AU6:BC6" si="6">IF(AU7="",NA(),AU7)</f>
        <v>3200.45</v>
      </c>
      <c r="AV6" s="22">
        <f t="shared" si="6"/>
        <v>530.46</v>
      </c>
      <c r="AW6" s="22">
        <f t="shared" si="6"/>
        <v>290.35000000000002</v>
      </c>
      <c r="AX6" s="22">
        <f t="shared" si="6"/>
        <v>718.84</v>
      </c>
      <c r="AY6" s="22">
        <f t="shared" si="6"/>
        <v>445.85</v>
      </c>
      <c r="AZ6" s="22">
        <f t="shared" si="6"/>
        <v>450.54</v>
      </c>
      <c r="BA6" s="22">
        <f t="shared" si="6"/>
        <v>348.88</v>
      </c>
      <c r="BB6" s="22">
        <f t="shared" si="6"/>
        <v>381.07</v>
      </c>
      <c r="BC6" s="22">
        <f t="shared" si="6"/>
        <v>305.33999999999997</v>
      </c>
      <c r="BD6" s="21" t="str">
        <f>IF(BD7="","",IF(BD7="-","【-】","【"&amp;SUBSTITUTE(TEXT(BD7,"#,##0.00"),"-","△")&amp;"】"))</f>
        <v>【261.51】</v>
      </c>
      <c r="BE6" s="22">
        <f>IF(BE7="",NA(),BE7)</f>
        <v>6.4</v>
      </c>
      <c r="BF6" s="21">
        <f t="shared" ref="BF6:BN6" si="7">IF(BF7="",NA(),BF7)</f>
        <v>0</v>
      </c>
      <c r="BG6" s="21">
        <f t="shared" si="7"/>
        <v>0</v>
      </c>
      <c r="BH6" s="21">
        <f t="shared" si="7"/>
        <v>0</v>
      </c>
      <c r="BI6" s="21">
        <f t="shared" si="7"/>
        <v>0</v>
      </c>
      <c r="BJ6" s="22">
        <f t="shared" si="7"/>
        <v>516.34</v>
      </c>
      <c r="BK6" s="22">
        <f t="shared" si="7"/>
        <v>496.56</v>
      </c>
      <c r="BL6" s="22">
        <f t="shared" si="7"/>
        <v>540.38</v>
      </c>
      <c r="BM6" s="22">
        <f t="shared" si="7"/>
        <v>556.47</v>
      </c>
      <c r="BN6" s="22">
        <f t="shared" si="7"/>
        <v>561.34</v>
      </c>
      <c r="BO6" s="21" t="str">
        <f>IF(BO7="","",IF(BO7="-","【-】","【"&amp;SUBSTITUTE(TEXT(BO7,"#,##0.00"),"-","△")&amp;"】"))</f>
        <v>【265.16】</v>
      </c>
      <c r="BP6" s="22">
        <f>IF(BP7="",NA(),BP7)</f>
        <v>55.02</v>
      </c>
      <c r="BQ6" s="22">
        <f t="shared" ref="BQ6:BY6" si="8">IF(BQ7="",NA(),BQ7)</f>
        <v>52.65</v>
      </c>
      <c r="BR6" s="22">
        <f t="shared" si="8"/>
        <v>46.53</v>
      </c>
      <c r="BS6" s="22">
        <f t="shared" si="8"/>
        <v>36.24</v>
      </c>
      <c r="BT6" s="22">
        <f t="shared" si="8"/>
        <v>33.619999999999997</v>
      </c>
      <c r="BU6" s="22">
        <f t="shared" si="8"/>
        <v>83.27</v>
      </c>
      <c r="BV6" s="22">
        <f t="shared" si="8"/>
        <v>84.9</v>
      </c>
      <c r="BW6" s="22">
        <f t="shared" si="8"/>
        <v>83.22</v>
      </c>
      <c r="BX6" s="22">
        <f t="shared" si="8"/>
        <v>78.67</v>
      </c>
      <c r="BY6" s="22">
        <f t="shared" si="8"/>
        <v>84.82</v>
      </c>
      <c r="BZ6" s="21" t="str">
        <f>IF(BZ7="","",IF(BZ7="-","【-】","【"&amp;SUBSTITUTE(TEXT(BZ7,"#,##0.00"),"-","△")&amp;"】"))</f>
        <v>【102.35】</v>
      </c>
      <c r="CA6" s="22">
        <f>IF(CA7="",NA(),CA7)</f>
        <v>136.07</v>
      </c>
      <c r="CB6" s="22">
        <f t="shared" ref="CB6:CJ6" si="9">IF(CB7="",NA(),CB7)</f>
        <v>140.25</v>
      </c>
      <c r="CC6" s="22">
        <f t="shared" si="9"/>
        <v>158.76</v>
      </c>
      <c r="CD6" s="22">
        <f t="shared" si="9"/>
        <v>202.01</v>
      </c>
      <c r="CE6" s="22">
        <f t="shared" si="9"/>
        <v>216.05</v>
      </c>
      <c r="CF6" s="22">
        <f t="shared" si="9"/>
        <v>228.81</v>
      </c>
      <c r="CG6" s="22">
        <f t="shared" si="9"/>
        <v>231.9</v>
      </c>
      <c r="CH6" s="22">
        <f t="shared" si="9"/>
        <v>234.17</v>
      </c>
      <c r="CI6" s="22">
        <f t="shared" si="9"/>
        <v>257.95</v>
      </c>
      <c r="CJ6" s="22">
        <f t="shared" si="9"/>
        <v>224.82</v>
      </c>
      <c r="CK6" s="21" t="str">
        <f>IF(CK7="","",IF(CK7="-","【-】","【"&amp;SUBSTITUTE(TEXT(CK7,"#,##0.00"),"-","△")&amp;"】"))</f>
        <v>【167.74】</v>
      </c>
      <c r="CL6" s="22">
        <f>IF(CL7="",NA(),CL7)</f>
        <v>49.57</v>
      </c>
      <c r="CM6" s="22">
        <f t="shared" ref="CM6:CU6" si="10">IF(CM7="",NA(),CM7)</f>
        <v>47.9</v>
      </c>
      <c r="CN6" s="22">
        <f t="shared" si="10"/>
        <v>45.19</v>
      </c>
      <c r="CO6" s="22">
        <f t="shared" si="10"/>
        <v>44.59</v>
      </c>
      <c r="CP6" s="22">
        <f t="shared" si="10"/>
        <v>45.7</v>
      </c>
      <c r="CQ6" s="22">
        <f t="shared" si="10"/>
        <v>38.979999999999997</v>
      </c>
      <c r="CR6" s="22">
        <f t="shared" si="10"/>
        <v>39.61</v>
      </c>
      <c r="CS6" s="22">
        <f t="shared" si="10"/>
        <v>41.06</v>
      </c>
      <c r="CT6" s="22">
        <f t="shared" si="10"/>
        <v>39.94</v>
      </c>
      <c r="CU6" s="22">
        <f t="shared" si="10"/>
        <v>50.09</v>
      </c>
      <c r="CV6" s="21" t="str">
        <f>IF(CV7="","",IF(CV7="-","【-】","【"&amp;SUBSTITUTE(TEXT(CV7,"#,##0.00"),"-","△")&amp;"】"))</f>
        <v>【60.29】</v>
      </c>
      <c r="CW6" s="22">
        <f>IF(CW7="",NA(),CW7)</f>
        <v>77.17</v>
      </c>
      <c r="CX6" s="22">
        <f t="shared" ref="CX6:DF6" si="11">IF(CX7="",NA(),CX7)</f>
        <v>77.67</v>
      </c>
      <c r="CY6" s="22">
        <f t="shared" si="11"/>
        <v>78.14</v>
      </c>
      <c r="CZ6" s="22">
        <f t="shared" si="11"/>
        <v>78.17</v>
      </c>
      <c r="DA6" s="22">
        <f t="shared" si="11"/>
        <v>77.31</v>
      </c>
      <c r="DB6" s="22">
        <f t="shared" si="11"/>
        <v>75.010000000000005</v>
      </c>
      <c r="DC6" s="22">
        <f t="shared" si="11"/>
        <v>72.959999999999994</v>
      </c>
      <c r="DD6" s="22">
        <f t="shared" si="11"/>
        <v>72.42</v>
      </c>
      <c r="DE6" s="22">
        <f t="shared" si="11"/>
        <v>69.41</v>
      </c>
      <c r="DF6" s="22">
        <f t="shared" si="11"/>
        <v>77.599999999999994</v>
      </c>
      <c r="DG6" s="21" t="str">
        <f>IF(DG7="","",IF(DG7="-","【-】","【"&amp;SUBSTITUTE(TEXT(DG7,"#,##0.00"),"-","△")&amp;"】"))</f>
        <v>【90.12】</v>
      </c>
      <c r="DH6" s="22">
        <f>IF(DH7="",NA(),DH7)</f>
        <v>45.22</v>
      </c>
      <c r="DI6" s="22">
        <f t="shared" ref="DI6:DQ6" si="12">IF(DI7="",NA(),DI7)</f>
        <v>47.21</v>
      </c>
      <c r="DJ6" s="22">
        <f t="shared" si="12"/>
        <v>48.94</v>
      </c>
      <c r="DK6" s="22">
        <f t="shared" si="12"/>
        <v>47.65</v>
      </c>
      <c r="DL6" s="22">
        <f t="shared" si="12"/>
        <v>46.2</v>
      </c>
      <c r="DM6" s="22">
        <f t="shared" si="12"/>
        <v>51.89</v>
      </c>
      <c r="DN6" s="22">
        <f t="shared" si="12"/>
        <v>54.09</v>
      </c>
      <c r="DO6" s="22">
        <f t="shared" si="12"/>
        <v>52.73</v>
      </c>
      <c r="DP6" s="22">
        <f t="shared" si="12"/>
        <v>53.25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14.74</v>
      </c>
      <c r="DY6" s="22">
        <f t="shared" si="13"/>
        <v>18.68</v>
      </c>
      <c r="DZ6" s="22">
        <f t="shared" si="13"/>
        <v>19.91</v>
      </c>
      <c r="EA6" s="22">
        <f t="shared" si="13"/>
        <v>23.02</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0.38</v>
      </c>
      <c r="EM6" s="22">
        <f t="shared" si="14"/>
        <v>0.36</v>
      </c>
      <c r="EN6" s="21" t="str">
        <f>IF(EN7="","",IF(EN7="-","【-】","【"&amp;SUBSTITUTE(TEXT(EN7,"#,##0.00"),"-","△")&amp;"】"))</f>
        <v>【0.66】</v>
      </c>
    </row>
    <row r="7" spans="1:144" s="23" customFormat="1" x14ac:dyDescent="0.2">
      <c r="A7" s="15"/>
      <c r="B7" s="24">
        <v>2021</v>
      </c>
      <c r="C7" s="24">
        <v>194247</v>
      </c>
      <c r="D7" s="24">
        <v>46</v>
      </c>
      <c r="E7" s="24">
        <v>1</v>
      </c>
      <c r="F7" s="24">
        <v>0</v>
      </c>
      <c r="G7" s="24">
        <v>1</v>
      </c>
      <c r="H7" s="24" t="s">
        <v>93</v>
      </c>
      <c r="I7" s="24" t="s">
        <v>94</v>
      </c>
      <c r="J7" s="24" t="s">
        <v>95</v>
      </c>
      <c r="K7" s="24" t="s">
        <v>96</v>
      </c>
      <c r="L7" s="24" t="s">
        <v>97</v>
      </c>
      <c r="M7" s="24" t="s">
        <v>98</v>
      </c>
      <c r="N7" s="25" t="s">
        <v>99</v>
      </c>
      <c r="O7" s="25">
        <v>98.54</v>
      </c>
      <c r="P7" s="25">
        <v>52.99</v>
      </c>
      <c r="Q7" s="25">
        <v>1100</v>
      </c>
      <c r="R7" s="25">
        <v>9751</v>
      </c>
      <c r="S7" s="25">
        <v>25.05</v>
      </c>
      <c r="T7" s="25">
        <v>389.26</v>
      </c>
      <c r="U7" s="25">
        <v>5128</v>
      </c>
      <c r="V7" s="25">
        <v>8.0500000000000007</v>
      </c>
      <c r="W7" s="25">
        <v>637.02</v>
      </c>
      <c r="X7" s="25">
        <v>65.25</v>
      </c>
      <c r="Y7" s="25">
        <v>63.26</v>
      </c>
      <c r="Z7" s="25">
        <v>57.29</v>
      </c>
      <c r="AA7" s="25">
        <v>101.3</v>
      </c>
      <c r="AB7" s="25">
        <v>100.41</v>
      </c>
      <c r="AC7" s="25">
        <v>104.85</v>
      </c>
      <c r="AD7" s="25">
        <v>107.64</v>
      </c>
      <c r="AE7" s="25">
        <v>108.22</v>
      </c>
      <c r="AF7" s="25">
        <v>114.22</v>
      </c>
      <c r="AG7" s="25">
        <v>105.77</v>
      </c>
      <c r="AH7" s="25">
        <v>111.39</v>
      </c>
      <c r="AI7" s="25">
        <v>1266.52</v>
      </c>
      <c r="AJ7" s="25">
        <v>1394.35</v>
      </c>
      <c r="AK7" s="25">
        <v>1573.2</v>
      </c>
      <c r="AL7" s="25">
        <v>1607.53</v>
      </c>
      <c r="AM7" s="25">
        <v>1586.08</v>
      </c>
      <c r="AN7" s="25">
        <v>27.52</v>
      </c>
      <c r="AO7" s="25">
        <v>30.84</v>
      </c>
      <c r="AP7" s="25">
        <v>25.29</v>
      </c>
      <c r="AQ7" s="25">
        <v>22.71</v>
      </c>
      <c r="AR7" s="25">
        <v>28.03</v>
      </c>
      <c r="AS7" s="25">
        <v>1.3</v>
      </c>
      <c r="AT7" s="25">
        <v>2400.88</v>
      </c>
      <c r="AU7" s="25">
        <v>3200.45</v>
      </c>
      <c r="AV7" s="25">
        <v>530.46</v>
      </c>
      <c r="AW7" s="25">
        <v>290.35000000000002</v>
      </c>
      <c r="AX7" s="25">
        <v>718.84</v>
      </c>
      <c r="AY7" s="25">
        <v>445.85</v>
      </c>
      <c r="AZ7" s="25">
        <v>450.54</v>
      </c>
      <c r="BA7" s="25">
        <v>348.88</v>
      </c>
      <c r="BB7" s="25">
        <v>381.07</v>
      </c>
      <c r="BC7" s="25">
        <v>305.33999999999997</v>
      </c>
      <c r="BD7" s="25">
        <v>261.51</v>
      </c>
      <c r="BE7" s="25">
        <v>6.4</v>
      </c>
      <c r="BF7" s="25">
        <v>0</v>
      </c>
      <c r="BG7" s="25">
        <v>0</v>
      </c>
      <c r="BH7" s="25">
        <v>0</v>
      </c>
      <c r="BI7" s="25">
        <v>0</v>
      </c>
      <c r="BJ7" s="25">
        <v>516.34</v>
      </c>
      <c r="BK7" s="25">
        <v>496.56</v>
      </c>
      <c r="BL7" s="25">
        <v>540.38</v>
      </c>
      <c r="BM7" s="25">
        <v>556.47</v>
      </c>
      <c r="BN7" s="25">
        <v>561.34</v>
      </c>
      <c r="BO7" s="25">
        <v>265.16000000000003</v>
      </c>
      <c r="BP7" s="25">
        <v>55.02</v>
      </c>
      <c r="BQ7" s="25">
        <v>52.65</v>
      </c>
      <c r="BR7" s="25">
        <v>46.53</v>
      </c>
      <c r="BS7" s="25">
        <v>36.24</v>
      </c>
      <c r="BT7" s="25">
        <v>33.619999999999997</v>
      </c>
      <c r="BU7" s="25">
        <v>83.27</v>
      </c>
      <c r="BV7" s="25">
        <v>84.9</v>
      </c>
      <c r="BW7" s="25">
        <v>83.22</v>
      </c>
      <c r="BX7" s="25">
        <v>78.67</v>
      </c>
      <c r="BY7" s="25">
        <v>84.82</v>
      </c>
      <c r="BZ7" s="25">
        <v>102.35</v>
      </c>
      <c r="CA7" s="25">
        <v>136.07</v>
      </c>
      <c r="CB7" s="25">
        <v>140.25</v>
      </c>
      <c r="CC7" s="25">
        <v>158.76</v>
      </c>
      <c r="CD7" s="25">
        <v>202.01</v>
      </c>
      <c r="CE7" s="25">
        <v>216.05</v>
      </c>
      <c r="CF7" s="25">
        <v>228.81</v>
      </c>
      <c r="CG7" s="25">
        <v>231.9</v>
      </c>
      <c r="CH7" s="25">
        <v>234.17</v>
      </c>
      <c r="CI7" s="25">
        <v>257.95</v>
      </c>
      <c r="CJ7" s="25">
        <v>224.82</v>
      </c>
      <c r="CK7" s="25">
        <v>167.74</v>
      </c>
      <c r="CL7" s="25">
        <v>49.57</v>
      </c>
      <c r="CM7" s="25">
        <v>47.9</v>
      </c>
      <c r="CN7" s="25">
        <v>45.19</v>
      </c>
      <c r="CO7" s="25">
        <v>44.59</v>
      </c>
      <c r="CP7" s="25">
        <v>45.7</v>
      </c>
      <c r="CQ7" s="25">
        <v>38.979999999999997</v>
      </c>
      <c r="CR7" s="25">
        <v>39.61</v>
      </c>
      <c r="CS7" s="25">
        <v>41.06</v>
      </c>
      <c r="CT7" s="25">
        <v>39.94</v>
      </c>
      <c r="CU7" s="25">
        <v>50.09</v>
      </c>
      <c r="CV7" s="25">
        <v>60.29</v>
      </c>
      <c r="CW7" s="25">
        <v>77.17</v>
      </c>
      <c r="CX7" s="25">
        <v>77.67</v>
      </c>
      <c r="CY7" s="25">
        <v>78.14</v>
      </c>
      <c r="CZ7" s="25">
        <v>78.17</v>
      </c>
      <c r="DA7" s="25">
        <v>77.31</v>
      </c>
      <c r="DB7" s="25">
        <v>75.010000000000005</v>
      </c>
      <c r="DC7" s="25">
        <v>72.959999999999994</v>
      </c>
      <c r="DD7" s="25">
        <v>72.42</v>
      </c>
      <c r="DE7" s="25">
        <v>69.41</v>
      </c>
      <c r="DF7" s="25">
        <v>77.599999999999994</v>
      </c>
      <c r="DG7" s="25">
        <v>90.12</v>
      </c>
      <c r="DH7" s="25">
        <v>45.22</v>
      </c>
      <c r="DI7" s="25">
        <v>47.21</v>
      </c>
      <c r="DJ7" s="25">
        <v>48.94</v>
      </c>
      <c r="DK7" s="25">
        <v>47.65</v>
      </c>
      <c r="DL7" s="25">
        <v>46.2</v>
      </c>
      <c r="DM7" s="25">
        <v>51.89</v>
      </c>
      <c r="DN7" s="25">
        <v>54.09</v>
      </c>
      <c r="DO7" s="25">
        <v>52.73</v>
      </c>
      <c r="DP7" s="25">
        <v>53.25</v>
      </c>
      <c r="DQ7" s="25">
        <v>48.41</v>
      </c>
      <c r="DR7" s="25">
        <v>50.88</v>
      </c>
      <c r="DS7" s="25">
        <v>0</v>
      </c>
      <c r="DT7" s="25">
        <v>0</v>
      </c>
      <c r="DU7" s="25">
        <v>0</v>
      </c>
      <c r="DV7" s="25">
        <v>0</v>
      </c>
      <c r="DW7" s="25">
        <v>0</v>
      </c>
      <c r="DX7" s="25">
        <v>14.74</v>
      </c>
      <c r="DY7" s="25">
        <v>18.68</v>
      </c>
      <c r="DZ7" s="25">
        <v>19.91</v>
      </c>
      <c r="EA7" s="25">
        <v>23.02</v>
      </c>
      <c r="EB7" s="25">
        <v>18.64</v>
      </c>
      <c r="EC7" s="25">
        <v>22.3</v>
      </c>
      <c r="ED7" s="25">
        <v>0</v>
      </c>
      <c r="EE7" s="25">
        <v>0</v>
      </c>
      <c r="EF7" s="25">
        <v>0</v>
      </c>
      <c r="EG7" s="25">
        <v>0</v>
      </c>
      <c r="EH7" s="25">
        <v>0</v>
      </c>
      <c r="EI7" s="25">
        <v>0.4</v>
      </c>
      <c r="EJ7" s="25">
        <v>0.32</v>
      </c>
      <c r="EK7" s="25">
        <v>0.81</v>
      </c>
      <c r="EL7" s="25">
        <v>0.38</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2022-12-01T00:58:13Z</dcterms:created>
  <dcterms:modified xsi:type="dcterms:W3CDTF">2023-02-01T04:12:59Z</dcterms:modified>
  <cp:category/>
</cp:coreProperties>
</file>