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m03\西桂町\建設水道課\03簡水事業\04予算決算\81公営企業会計\経営比較分析\R04(R03分)\"/>
    </mc:Choice>
  </mc:AlternateContent>
  <workbookProtection workbookAlgorithmName="SHA-512" workbookHashValue="8MRB0z+qka9c1F/Vl5uKsSGf1VpplwJK6mJyJIt+yIEJKx4ub9MLcEpBquslhGjZ3z6e3UypSlcwNkk4VWUYtg==" workbookSaltValue="rZH8wFULEDkT7qSK/gel4g==" workbookSpinCount="100000" lockStructure="1"/>
  <bookViews>
    <workbookView xWindow="0" yWindow="0" windowWidth="19200" windowHeight="11370"/>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<sst xmlns="http://schemas.openxmlformats.org/spreadsheetml/2006/main" count="233" uniqueCount="118">
  <si>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</si>
  <si>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</si>
  <si>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</si>
  <si>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</si>
  <si>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</si>
  <si>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</si>
  <si>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</si>
  <si>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</si>
  <si>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</si>
  <si>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</si>
  <si>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</si>
  <si>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</si>
  <si>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</si>
  <si>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</si>
  <si>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</si>
  <si>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</si>
  <si>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</si>
  <si>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</si>
  <si>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</si>
  <si>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</si>
  <si>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</si>
  <si>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</si>
  <si>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</si>
  <si>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</si>
  <si>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</si>
  <si>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</si>
  <si>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</si>
  <si>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</si>
  <si>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</si>
  <si>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</si>
  <si>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</si>
  <si>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</si>
  <si>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</si>
  <si>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</si>
  <si>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</si>
  <si>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</si>
  <si>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</si>
  <si>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</si>
  <si>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</si>
  <si>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</si>
  <si>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</si>
  <si>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</si>
  <si>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</si>
  <si>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</si>
  <si>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</si>
  <si>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</si>
  <si>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</si>
  <si>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</si>
  <si>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</si>
  <si>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</si>
  <si>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</si>
  <si>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</si>
  <si>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</si>
  <si>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</si>
  <si>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</si>
  <si>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</si>
  <si>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</si>
  <si>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</si>
  <si>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</si>
  <si>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</si>
  <si>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</si>
  <si>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</si>
  <si>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</si>
  <si>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</si>
  <si>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</si>
  <si>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</si>
  <si>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</si>
  <si>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</si>
  <si>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</si>
  <si>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</si>
  <si>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</si>
  <si>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</si>
  <si>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</si>
  <si>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</si>
  <si>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</si>
  <si>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</si>
  <si>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</si>
  <si>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</si>
  <si>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</si>
  <si>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</si>
  <si>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</si>
  <si>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</si>
  <si>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</si>
  <si>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</si>
  <si>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</si>
  <si>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</si>
  <si>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</si>
  <si>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</si>
  <si>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</si>
  <si>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</si>
  <si>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</si>
  <si>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</si>
  <si>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</si>
  <si>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</si>
  <si>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</si>
  <si>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</si>
  <si>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</si>
  <si>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</si>
  <si>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</si>
  <si>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</si>
  <si>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</si>
  <si>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</si>
  <si>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</si>
  <si>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</si>
  <si>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</si>
  <si>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</si>
  <si>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</si>
  <si>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</si>
  <si>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</si>
  <si>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</si>
  <si>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</si>
  <si>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</si>
  <si>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</si>
  <si>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</si>
  <si>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</si>
  <si>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昨年度に続き100％を割り込んでしまっている、公営企
　業会計移行にかかる経費がかさんでいるため、しばらく
　はこの状態が続くと思われる。
④企業債残高対給水収益比率
　減少傾向ではあるが、法適化に向けた公営企業会計適用
　債などの活用や、大規模改修が計画されているため、今
　後は増加していく。
⑤料金回収率
　H28を境に100％を下回るようになっている。
　老朽化した施設の取り壊しや、法適化に向けた作業など
　により支出が大きくなっているため、指標が著しく下っ
　ている。
⑥給水原価
　井戸水のため、浄水施設が塩素滅菌のみのであるため、
　原価は低く抑えられているが、更新費用はそのままに有
　収水量は下がっているため、原価は増加傾向にある。
　改修の費用を下げることは難しいため、有収率を向上さ
　せる。
⑦施設利用率
　1系統のため統廃合などのダウンサイジングは難しいた
　め、広域化について検討していく。
⑧有収率
　ここ数年大規模な漏水が定期的に発生しており、有収率
　は低下している。引き続き漏水調査を実施し、有収水量
　を増加させる。</t>
    <rPh sb="14" eb="15">
      <t>ツヅ</t>
    </rPh>
    <rPh sb="21" eb="22">
      <t>ワ</t>
    </rPh>
    <rPh sb="23" eb="24">
      <t>コ</t>
    </rPh>
    <rPh sb="33" eb="35">
      <t>コウエイ</t>
    </rPh>
    <rPh sb="39" eb="41">
      <t>カイケイ</t>
    </rPh>
    <rPh sb="41" eb="43">
      <t>イコウ</t>
    </rPh>
    <rPh sb="47" eb="49">
      <t>ケイヒ</t>
    </rPh>
    <rPh sb="68" eb="70">
      <t>ジョウタイ</t>
    </rPh>
    <rPh sb="71" eb="72">
      <t>ツヅ</t>
    </rPh>
    <rPh sb="74" eb="75">
      <t>オモ</t>
    </rPh>
    <rPh sb="95" eb="97">
      <t>ゲンショウ</t>
    </rPh>
    <rPh sb="97" eb="99">
      <t>ケイコウ</t>
    </rPh>
    <rPh sb="105" eb="106">
      <t>ホウ</t>
    </rPh>
    <rPh sb="106" eb="107">
      <t>テキ</t>
    </rPh>
    <rPh sb="107" eb="108">
      <t>カ</t>
    </rPh>
    <rPh sb="109" eb="110">
      <t>ム</t>
    </rPh>
    <rPh sb="112" eb="114">
      <t>コウエイ</t>
    </rPh>
    <rPh sb="114" eb="116">
      <t>キギョウ</t>
    </rPh>
    <rPh sb="118" eb="120">
      <t>テキヨウ</t>
    </rPh>
    <rPh sb="122" eb="123">
      <t>サイ</t>
    </rPh>
    <rPh sb="130" eb="133">
      <t>ダイキボ</t>
    </rPh>
    <rPh sb="133" eb="135">
      <t>カイシュウ</t>
    </rPh>
    <rPh sb="136" eb="138">
      <t>ケイカク</t>
    </rPh>
    <rPh sb="151" eb="153">
      <t>ゾウカ</t>
    </rPh>
    <rPh sb="192" eb="195">
      <t>ロウキュウカ</t>
    </rPh>
    <rPh sb="197" eb="199">
      <t>シセツ</t>
    </rPh>
    <rPh sb="200" eb="201">
      <t>ト</t>
    </rPh>
    <rPh sb="202" eb="203">
      <t>コワ</t>
    </rPh>
    <rPh sb="206" eb="207">
      <t>ホウ</t>
    </rPh>
    <rPh sb="210" eb="211">
      <t>ム</t>
    </rPh>
    <rPh sb="213" eb="215">
      <t>サギョウ</t>
    </rPh>
    <rPh sb="222" eb="224">
      <t>シシュツ</t>
    </rPh>
    <rPh sb="225" eb="226">
      <t>オオ</t>
    </rPh>
    <rPh sb="239" eb="240">
      <t>イチジル</t>
    </rPh>
    <rPh sb="242" eb="243">
      <t>サ</t>
    </rPh>
    <rPh sb="429" eb="431">
      <t>スウネン</t>
    </rPh>
    <rPh sb="431" eb="434">
      <t>ダイキボ</t>
    </rPh>
    <rPh sb="435" eb="437">
      <t>ロウスイ</t>
    </rPh>
    <rPh sb="438" eb="441">
      <t>テイキテキ</t>
    </rPh>
    <rPh sb="442" eb="444">
      <t>ハッセイ</t>
    </rPh>
    <rPh sb="455" eb="457">
      <t>テイカ</t>
    </rPh>
    <rPh sb="462" eb="463">
      <t>ヒ</t>
    </rPh>
    <rPh sb="464" eb="465">
      <t>ツヅ</t>
    </rPh>
    <phoneticPr fontId="4"/>
  </si>
  <si>
    <t xml:space="preserve">③管路更新率
　昨年度に引き続き平均値は上回っているものの、40年で更新する目安の2.5％には程遠い更新率である。
  多くの施設・管路は更新が進んでおらず老朽化が進んでいる。
　更新計画を作成し計画的に更新していく必要があるが、ここ数年公営企業会計の導入などに予算がかかるため建設改良に予算が回らないのが現実である。
　今後は起債等の財政措置を検討しながら老朽化対策を検討していく必要がある。
</t>
    <rPh sb="8" eb="11">
      <t>サクネンド</t>
    </rPh>
    <rPh sb="12" eb="13">
      <t>ヒ</t>
    </rPh>
    <rPh sb="14" eb="15">
      <t>ツヅ</t>
    </rPh>
    <rPh sb="16" eb="19">
      <t>ヘイキンチ</t>
    </rPh>
    <rPh sb="20" eb="22">
      <t>ウワマワ</t>
    </rPh>
    <rPh sb="32" eb="33">
      <t>ネン</t>
    </rPh>
    <rPh sb="34" eb="36">
      <t>コウシン</t>
    </rPh>
    <rPh sb="38" eb="40">
      <t>メヤス</t>
    </rPh>
    <rPh sb="47" eb="49">
      <t>ホドトオ</t>
    </rPh>
    <rPh sb="50" eb="52">
      <t>コウシン</t>
    </rPh>
    <rPh sb="52" eb="53">
      <t>リツ</t>
    </rPh>
    <rPh sb="117" eb="119">
      <t>スウネン</t>
    </rPh>
    <rPh sb="126" eb="128">
      <t>ドウニュウ</t>
    </rPh>
    <rPh sb="131" eb="133">
      <t>ヨサン</t>
    </rPh>
    <rPh sb="141" eb="143">
      <t>カイリョウ</t>
    </rPh>
    <rPh sb="144" eb="146">
      <t>ヨサン</t>
    </rPh>
    <rPh sb="147" eb="148">
      <t>マワ</t>
    </rPh>
    <rPh sb="153" eb="155">
      <t>ゲンジツ</t>
    </rPh>
    <phoneticPr fontId="4"/>
  </si>
  <si>
    <t>　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
　しかし、ここ数年の公営企業会計の導入や、インボイス対応などのソフト面での費用負担が大きい。</t>
    <rPh sb="241" eb="243">
      <t>スウネン</t>
    </rPh>
    <rPh sb="251" eb="253">
      <t>ドウニュウ</t>
    </rPh>
    <rPh sb="260" eb="262">
      <t>タイオウ</t>
    </rPh>
    <rPh sb="268" eb="269">
      <t>メン</t>
    </rPh>
    <rPh sb="271" eb="273">
      <t>ヒヨウ</t>
    </rPh>
    <rPh sb="273" eb="275">
      <t>フタン</t>
    </rPh>
    <rPh sb="276" eb="277">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</si>
</sst>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0.23</c:v>
                </c:pt>
                <c:pt idx="2">
                  <c:v>1.1399999999999999</c:v>
                </c:pt>
                <c:pt idx="3">
                  <c:v>1.01</c:v>
                </c:pt>
                <c:pt idx="4">
                  <c:v>0.88</c:v>
                </c:pt>
              </c:numCache>
            </c:numRef>
          </c:val>
          <c:extLst>
            <c:ext xmlns:c16="http://schemas.microsoft.com/office/drawing/2014/chart" uri="{C3380CC4-5D6E-409C-BE32-E72D297353CC}">
              <c16:uniqueId val="{00000000-EBD5-4EEA-A857-84825B301D3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EBD5-4EEA-A857-84825B301D3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35.880000000000003</c:v>
                </c:pt>
                <c:pt idx="1">
                  <c:v>35.54</c:v>
                </c:pt>
                <c:pt idx="2">
                  <c:v>34.200000000000003</c:v>
                </c:pt>
                <c:pt idx="3">
                  <c:v>38.67</c:v>
                </c:pt>
                <c:pt idx="4">
                  <c:v>40.369999999999997</c:v>
                </c:pt>
              </c:numCache>
            </c:numRef>
          </c:val>
          <c:extLst>
            <c:ext xmlns:c16="http://schemas.microsoft.com/office/drawing/2014/chart" uri="{C3380CC4-5D6E-409C-BE32-E72D297353CC}">
              <c16:uniqueId val="{00000000-0C21-46C7-A8CD-B50D1CAF0A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C21-46C7-A8CD-B50D1CAF0A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70.13</c:v>
                </c:pt>
                <c:pt idx="1">
                  <c:v>68.239999999999995</c:v>
                </c:pt>
                <c:pt idx="2">
                  <c:v>66.3</c:v>
                </c:pt>
                <c:pt idx="3">
                  <c:v>63.13</c:v>
                </c:pt>
                <c:pt idx="4">
                  <c:v>57.51</c:v>
                </c:pt>
              </c:numCache>
            </c:numRef>
          </c:val>
          <c:extLst>
            <c:ext xmlns:c16="http://schemas.microsoft.com/office/drawing/2014/chart" uri="{C3380CC4-5D6E-409C-BE32-E72D297353CC}">
              <c16:uniqueId val="{00000000-574B-430C-B37C-C53B6B60A5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74B-430C-B37C-C53B6B60A5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102.77</c:v>
                </c:pt>
                <c:pt idx="1">
                  <c:v>88.99</c:v>
                </c:pt>
                <c:pt idx="2">
                  <c:v>102.16</c:v>
                </c:pt>
                <c:pt idx="3">
                  <c:v>94.19</c:v>
                </c:pt>
                <c:pt idx="4">
                  <c:v>93.39</c:v>
                </c:pt>
              </c:numCache>
            </c:numRef>
          </c:val>
          <c:extLst>
            <c:ext xmlns:c16="http://schemas.microsoft.com/office/drawing/2014/chart" uri="{C3380CC4-5D6E-409C-BE32-E72D297353CC}">
              <c16:uniqueId val="{00000000-AB4F-4546-A625-F7B3550D62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AB4F-4546-A625-F7B3550D62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D-41AE-9AA4-11D15B387A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D-41AE-9AA4-11D15B387A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50-4D80-9460-F871EAD8B64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50-4D80-9460-F871EAD8B64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5-4A1D-B830-C6A2FB9DCF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5-4A1D-B830-C6A2FB9DCF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2-4539-9E6E-4C95D9CD0F2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2-4539-9E6E-4C95D9CD0F2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473.07</c:v>
                </c:pt>
                <c:pt idx="1">
                  <c:v>454.62</c:v>
                </c:pt>
                <c:pt idx="2">
                  <c:v>448.8</c:v>
                </c:pt>
                <c:pt idx="3">
                  <c:v>400.48</c:v>
                </c:pt>
                <c:pt idx="4">
                  <c:v>419.94</c:v>
                </c:pt>
              </c:numCache>
            </c:numRef>
          </c:val>
          <c:extLst>
            <c:ext xmlns:c16="http://schemas.microsoft.com/office/drawing/2014/chart" uri="{C3380CC4-5D6E-409C-BE32-E72D297353CC}">
              <c16:uniqueId val="{00000000-07D2-437C-8ED5-F060E169627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7D2-437C-8ED5-F060E169627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94.86</c:v>
                </c:pt>
                <c:pt idx="1">
                  <c:v>84.96</c:v>
                </c:pt>
                <c:pt idx="2">
                  <c:v>96.63</c:v>
                </c:pt>
                <c:pt idx="3">
                  <c:v>62.5</c:v>
                </c:pt>
                <c:pt idx="4">
                  <c:v>81.040000000000006</c:v>
                </c:pt>
              </c:numCache>
            </c:numRef>
          </c:val>
          <c:extLst>
            <c:ext xmlns:c16="http://schemas.microsoft.com/office/drawing/2014/chart" uri="{C3380CC4-5D6E-409C-BE32-E72D297353CC}">
              <c16:uniqueId val="{00000000-5209-4B22-A9FD-BC756CE76E5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5209-4B22-A9FD-BC756CE76E5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74.760000000000005</c:v>
                </c:pt>
                <c:pt idx="1">
                  <c:v>84.36</c:v>
                </c:pt>
                <c:pt idx="2">
                  <c:v>74.510000000000005</c:v>
                </c:pt>
                <c:pt idx="3">
                  <c:v>116.17</c:v>
                </c:pt>
                <c:pt idx="4">
                  <c:v>88.72</c:v>
                </c:pt>
              </c:numCache>
            </c:numRef>
          </c:val>
          <c:extLst>
            <c:ext xmlns:c16="http://schemas.microsoft.com/office/drawing/2014/chart" uri="{C3380CC4-5D6E-409C-BE32-E72D297353CC}">
              <c16:uniqueId val="{00000000-32B4-4317-B67B-C290E24C0F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2B4-4317-B67B-C290E24C0F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 zoomScale="98" zoomScaleNormal="9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山梨県　西桂町</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2"/>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15">
      <c r="A8" s="2"/>
      <c r="B8" s="59" t="str">
        <f>データ!$I$6</f>
        <v>法非適用</v>
      </c>
      <c r="C8" s="59"/>
      <c r="D8" s="59"/>
      <c r="E8" s="59"/>
      <c r="F8" s="59"/>
      <c r="G8" s="59"/>
      <c r="H8" s="59"/>
      <c r="I8" s="59" t="str">
        <f>データ!$J$6</f>
        <v>水道事業</v>
      </c>
      <c r="J8" s="59"/>
      <c r="K8" s="59"/>
      <c r="L8" s="59"/>
      <c r="M8" s="59"/>
      <c r="N8" s="59"/>
      <c r="O8" s="59"/>
      <c r="P8" s="59" t="str">
        <f>データ!$K$6</f>
        <v>簡易水道事業</v>
      </c>
      <c r="Q8" s="59"/>
      <c r="R8" s="59"/>
      <c r="S8" s="59"/>
      <c r="T8" s="59"/>
      <c r="U8" s="59"/>
      <c r="V8" s="59"/>
      <c r="W8" s="59" t="str">
        <f>データ!$L$6</f>
        <v>D3</v>
      </c>
      <c r="X8" s="59"/>
      <c r="Y8" s="59"/>
      <c r="Z8" s="59"/>
      <c r="AA8" s="59"/>
      <c r="AB8" s="59"/>
      <c r="AC8" s="59"/>
      <c r="AD8" s="59" t="str">
        <f>データ!$M$6</f>
        <v>非設置</v>
      </c>
      <c r="AE8" s="59"/>
      <c r="AF8" s="59"/>
      <c r="AG8" s="59"/>
      <c r="AH8" s="59"/>
      <c r="AI8" s="59"/>
      <c r="AJ8" s="59"/>
      <c r="AK8" s="2"/>
      <c r="AL8" s="54">
        <f>データ!$R$6</f>
        <v>4130</v>
      </c>
      <c r="AM8" s="54"/>
      <c r="AN8" s="54"/>
      <c r="AO8" s="54"/>
      <c r="AP8" s="54"/>
      <c r="AQ8" s="54"/>
      <c r="AR8" s="54"/>
      <c r="AS8" s="54"/>
      <c r="AT8" s="36">
        <f>データ!$S$6</f>
        <v>15.22</v>
      </c>
      <c r="AU8" s="36"/>
      <c r="AV8" s="36"/>
      <c r="AW8" s="36"/>
      <c r="AX8" s="36"/>
      <c r="AY8" s="36"/>
      <c r="AZ8" s="36"/>
      <c r="BA8" s="36"/>
      <c r="BB8" s="36">
        <f>データ!$T$6</f>
        <v>271.35000000000002</v>
      </c>
      <c r="BC8" s="36"/>
      <c r="BD8" s="36"/>
      <c r="BE8" s="36"/>
      <c r="BF8" s="36"/>
      <c r="BG8" s="36"/>
      <c r="BH8" s="36"/>
      <c r="BI8" s="36"/>
      <c r="BJ8" s="3"/>
      <c r="BK8" s="3"/>
      <c r="BL8" s="55" t="s">
        <v>10</v>
      </c>
      <c r="BM8" s="56"/>
      <c r="BN8" s="57" t="s">
        <v>11</v>
      </c>
      <c r="BO8" s="57"/>
      <c r="BP8" s="57"/>
      <c r="BQ8" s="57"/>
      <c r="BR8" s="57"/>
      <c r="BS8" s="57"/>
      <c r="BT8" s="57"/>
      <c r="BU8" s="57"/>
      <c r="BV8" s="57"/>
      <c r="BW8" s="57"/>
      <c r="BX8" s="57"/>
      <c r="BY8" s="58"/>
    </row>
    <row r="9" spans="1:78" ht="18.75" customHeight="1" x14ac:dyDescent="0.15">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2"/>
      <c r="AE9" s="2"/>
      <c r="AF9" s="2"/>
      <c r="AG9" s="2"/>
      <c r="AH9" s="3"/>
      <c r="AI9" s="2"/>
      <c r="AJ9" s="2"/>
      <c r="AK9" s="2"/>
      <c r="AL9" s="40" t="s">
        <v>16</v>
      </c>
      <c r="AM9" s="40"/>
      <c r="AN9" s="40"/>
      <c r="AO9" s="40"/>
      <c r="AP9" s="40"/>
      <c r="AQ9" s="40"/>
      <c r="AR9" s="40"/>
      <c r="AS9" s="40"/>
      <c r="AT9" s="40" t="s">
        <v>17</v>
      </c>
      <c r="AU9" s="40"/>
      <c r="AV9" s="40"/>
      <c r="AW9" s="40"/>
      <c r="AX9" s="40"/>
      <c r="AY9" s="40"/>
      <c r="AZ9" s="40"/>
      <c r="BA9" s="40"/>
      <c r="BB9" s="40" t="s">
        <v>18</v>
      </c>
      <c r="BC9" s="40"/>
      <c r="BD9" s="40"/>
      <c r="BE9" s="40"/>
      <c r="BF9" s="40"/>
      <c r="BG9" s="40"/>
      <c r="BH9" s="40"/>
      <c r="BI9" s="40"/>
      <c r="BJ9" s="3"/>
      <c r="BK9" s="3"/>
      <c r="BL9" s="41" t="s">
        <v>19</v>
      </c>
      <c r="BM9" s="42"/>
      <c r="BN9" s="43" t="s">
        <v>20</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99.42</v>
      </c>
      <c r="Q10" s="36"/>
      <c r="R10" s="36"/>
      <c r="S10" s="36"/>
      <c r="T10" s="36"/>
      <c r="U10" s="36"/>
      <c r="V10" s="36"/>
      <c r="W10" s="54">
        <f>データ!$Q$6</f>
        <v>1320</v>
      </c>
      <c r="X10" s="54"/>
      <c r="Y10" s="54"/>
      <c r="Z10" s="54"/>
      <c r="AA10" s="54"/>
      <c r="AB10" s="54"/>
      <c r="AC10" s="54"/>
      <c r="AD10" s="2"/>
      <c r="AE10" s="2"/>
      <c r="AF10" s="2"/>
      <c r="AG10" s="2"/>
      <c r="AH10" s="2"/>
      <c r="AI10" s="2"/>
      <c r="AJ10" s="2"/>
      <c r="AK10" s="2"/>
      <c r="AL10" s="54">
        <f>データ!$U$6</f>
        <v>4096</v>
      </c>
      <c r="AM10" s="54"/>
      <c r="AN10" s="54"/>
      <c r="AO10" s="54"/>
      <c r="AP10" s="54"/>
      <c r="AQ10" s="54"/>
      <c r="AR10" s="54"/>
      <c r="AS10" s="54"/>
      <c r="AT10" s="36">
        <f>データ!$V$6</f>
        <v>2.5499999999999998</v>
      </c>
      <c r="AU10" s="36"/>
      <c r="AV10" s="36"/>
      <c r="AW10" s="36"/>
      <c r="AX10" s="36"/>
      <c r="AY10" s="36"/>
      <c r="AZ10" s="36"/>
      <c r="BA10" s="36"/>
      <c r="BB10" s="36">
        <f>データ!$W$6</f>
        <v>1606.27</v>
      </c>
      <c r="BC10" s="36"/>
      <c r="BD10" s="36"/>
      <c r="BE10" s="36"/>
      <c r="BF10" s="36"/>
      <c r="BG10" s="36"/>
      <c r="BH10" s="36"/>
      <c r="BI10" s="36"/>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73"/>
      <c r="BM60" s="74"/>
      <c r="BN60" s="74"/>
      <c r="BO60" s="74"/>
      <c r="BP60" s="74"/>
      <c r="BQ60" s="74"/>
      <c r="BR60" s="74"/>
      <c r="BS60" s="74"/>
      <c r="BT60" s="74"/>
      <c r="BU60" s="74"/>
      <c r="BV60" s="74"/>
      <c r="BW60" s="74"/>
      <c r="BX60" s="74"/>
      <c r="BY60" s="74"/>
      <c r="BZ60" s="75"/>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yvygyaK5yoTAd78ZvFB2kiYBc4HV/E9g18In0w4Xn3gjxRPmVaDaPsN7jjjuLBLEP0sWreD+gD6tVgorTMiDuA==" saltValue="6+PzIT/jxVyhqWuCJM75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66" t="s">
        <v>52</v>
      </c>
      <c r="I3" s="67"/>
      <c r="J3" s="67"/>
      <c r="K3" s="67"/>
      <c r="L3" s="67"/>
      <c r="M3" s="67"/>
      <c r="N3" s="67"/>
      <c r="O3" s="67"/>
      <c r="P3" s="67"/>
      <c r="Q3" s="67"/>
      <c r="R3" s="67"/>
      <c r="S3" s="67"/>
      <c r="T3" s="67"/>
      <c r="U3" s="67"/>
      <c r="V3" s="67"/>
      <c r="W3" s="68"/>
      <c r="X3" s="72" t="s">
        <v>53</v>
      </c>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t="s">
        <v>54</v>
      </c>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row>
    <row r="4" spans="1:144" x14ac:dyDescent="0.15">
      <c r="A4" s="15" t="s">
        <v>55</v>
      </c>
      <c r="B4" s="17"/>
      <c r="C4" s="17"/>
      <c r="D4" s="17"/>
      <c r="E4" s="17"/>
      <c r="F4" s="17"/>
      <c r="G4" s="17"/>
      <c r="H4" s="69"/>
      <c r="I4" s="70"/>
      <c r="J4" s="70"/>
      <c r="K4" s="70"/>
      <c r="L4" s="70"/>
      <c r="M4" s="70"/>
      <c r="N4" s="70"/>
      <c r="O4" s="70"/>
      <c r="P4" s="70"/>
      <c r="Q4" s="70"/>
      <c r="R4" s="70"/>
      <c r="S4" s="70"/>
      <c r="T4" s="70"/>
      <c r="U4" s="70"/>
      <c r="V4" s="70"/>
      <c r="W4" s="71"/>
      <c r="X4" s="65" t="s">
        <v>56</v>
      </c>
      <c r="Y4" s="65"/>
      <c r="Z4" s="65"/>
      <c r="AA4" s="65"/>
      <c r="AB4" s="65"/>
      <c r="AC4" s="65"/>
      <c r="AD4" s="65"/>
      <c r="AE4" s="65"/>
      <c r="AF4" s="65"/>
      <c r="AG4" s="65"/>
      <c r="AH4" s="65"/>
      <c r="AI4" s="65" t="s">
        <v>57</v>
      </c>
      <c r="AJ4" s="65"/>
      <c r="AK4" s="65"/>
      <c r="AL4" s="65"/>
      <c r="AM4" s="65"/>
      <c r="AN4" s="65"/>
      <c r="AO4" s="65"/>
      <c r="AP4" s="65"/>
      <c r="AQ4" s="65"/>
      <c r="AR4" s="65"/>
      <c r="AS4" s="65"/>
      <c r="AT4" s="65" t="s">
        <v>58</v>
      </c>
      <c r="AU4" s="65"/>
      <c r="AV4" s="65"/>
      <c r="AW4" s="65"/>
      <c r="AX4" s="65"/>
      <c r="AY4" s="65"/>
      <c r="AZ4" s="65"/>
      <c r="BA4" s="65"/>
      <c r="BB4" s="65"/>
      <c r="BC4" s="65"/>
      <c r="BD4" s="65"/>
      <c r="BE4" s="65" t="s">
        <v>59</v>
      </c>
      <c r="BF4" s="65"/>
      <c r="BG4" s="65"/>
      <c r="BH4" s="65"/>
      <c r="BI4" s="65"/>
      <c r="BJ4" s="65"/>
      <c r="BK4" s="65"/>
      <c r="BL4" s="65"/>
      <c r="BM4" s="65"/>
      <c r="BN4" s="65"/>
      <c r="BO4" s="65"/>
      <c r="BP4" s="65" t="s">
        <v>60</v>
      </c>
      <c r="BQ4" s="65"/>
      <c r="BR4" s="65"/>
      <c r="BS4" s="65"/>
      <c r="BT4" s="65"/>
      <c r="BU4" s="65"/>
      <c r="BV4" s="65"/>
      <c r="BW4" s="65"/>
      <c r="BX4" s="65"/>
      <c r="BY4" s="65"/>
      <c r="BZ4" s="65"/>
      <c r="CA4" s="65" t="s">
        <v>61</v>
      </c>
      <c r="CB4" s="65"/>
      <c r="CC4" s="65"/>
      <c r="CD4" s="65"/>
      <c r="CE4" s="65"/>
      <c r="CF4" s="65"/>
      <c r="CG4" s="65"/>
      <c r="CH4" s="65"/>
      <c r="CI4" s="65"/>
      <c r="CJ4" s="65"/>
      <c r="CK4" s="65"/>
      <c r="CL4" s="65" t="s">
        <v>62</v>
      </c>
      <c r="CM4" s="65"/>
      <c r="CN4" s="65"/>
      <c r="CO4" s="65"/>
      <c r="CP4" s="65"/>
      <c r="CQ4" s="65"/>
      <c r="CR4" s="65"/>
      <c r="CS4" s="65"/>
      <c r="CT4" s="65"/>
      <c r="CU4" s="65"/>
      <c r="CV4" s="65"/>
      <c r="CW4" s="65" t="s">
        <v>63</v>
      </c>
      <c r="CX4" s="65"/>
      <c r="CY4" s="65"/>
      <c r="CZ4" s="65"/>
      <c r="DA4" s="65"/>
      <c r="DB4" s="65"/>
      <c r="DC4" s="65"/>
      <c r="DD4" s="65"/>
      <c r="DE4" s="65"/>
      <c r="DF4" s="65"/>
      <c r="DG4" s="65"/>
      <c r="DH4" s="65" t="s">
        <v>64</v>
      </c>
      <c r="DI4" s="65"/>
      <c r="DJ4" s="65"/>
      <c r="DK4" s="65"/>
      <c r="DL4" s="65"/>
      <c r="DM4" s="65"/>
      <c r="DN4" s="65"/>
      <c r="DO4" s="65"/>
      <c r="DP4" s="65"/>
      <c r="DQ4" s="65"/>
      <c r="DR4" s="65"/>
      <c r="DS4" s="65" t="s">
        <v>65</v>
      </c>
      <c r="DT4" s="65"/>
      <c r="DU4" s="65"/>
      <c r="DV4" s="65"/>
      <c r="DW4" s="65"/>
      <c r="DX4" s="65"/>
      <c r="DY4" s="65"/>
      <c r="DZ4" s="65"/>
      <c r="EA4" s="65"/>
      <c r="EB4" s="65"/>
      <c r="EC4" s="65"/>
      <c r="ED4" s="65" t="s">
        <v>66</v>
      </c>
      <c r="EE4" s="65"/>
      <c r="EF4" s="65"/>
      <c r="EG4" s="65"/>
      <c r="EH4" s="65"/>
      <c r="EI4" s="65"/>
      <c r="EJ4" s="65"/>
      <c r="EK4" s="65"/>
      <c r="EL4" s="65"/>
      <c r="EM4" s="65"/>
      <c r="EN4" s="65"/>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194239</v>
      </c>
      <c r="D6" s="20">
        <f t="shared" si="3"/>
        <v>47</v>
      </c>
      <c r="E6" s="20">
        <f t="shared" si="3"/>
        <v>1</v>
      </c>
      <c r="F6" s="20">
        <f t="shared" si="3"/>
        <v>0</v>
      </c>
      <c r="G6" s="20">
        <f t="shared" si="3"/>
        <v>0</v>
      </c>
      <c r="H6" s="20" t="str">
        <f t="shared" si="3"/>
        <v>山梨県　西桂町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99.42</v>
      </c>
      <c r="Q6" s="21">
        <f t="shared" si="3"/>
        <v>1320</v>
      </c>
      <c r="R6" s="21">
        <f t="shared" si="3"/>
        <v>4130</v>
      </c>
      <c r="S6" s="21">
        <f t="shared" si="3"/>
        <v>15.22</v>
      </c>
      <c r="T6" s="21">
        <f t="shared" si="3"/>
        <v>271.35000000000002</v>
      </c>
      <c r="U6" s="21">
        <f t="shared" si="3"/>
        <v>4096</v>
      </c>
      <c r="V6" s="21">
        <f t="shared" si="3"/>
        <v>2.5499999999999998</v>
      </c>
      <c r="W6" s="21">
        <f t="shared" si="3"/>
        <v>1606.27</v>
      </c>
      <c r="X6" s="22">
        <f>IF(X7="",NA(),X7)</f>
        <v>102.77</v>
      </c>
      <c r="Y6" s="22">
        <f t="shared" ref="Y6:AG6" si="4">IF(Y7="",NA(),Y7)</f>
        <v>88.99</v>
      </c>
      <c r="Z6" s="22">
        <f t="shared" si="4"/>
        <v>102.16</v>
      </c>
      <c r="AA6" s="22">
        <f t="shared" si="4"/>
        <v>94.19</v>
      </c>
      <c r="AB6" s="22">
        <f t="shared" si="4"/>
        <v>93.39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473.07</v>
      </c>
      <c r="BF6" s="22">
        <f t="shared" ref="BF6:BN6" si="7">IF(BF7="",NA(),BF7)</f>
        <v>454.62</v>
      </c>
      <c r="BG6" s="22">
        <f t="shared" si="7"/>
        <v>448.8</v>
      </c>
      <c r="BH6" s="22">
        <f t="shared" si="7"/>
        <v>400.48</v>
      </c>
      <c r="BI6" s="22">
        <f t="shared" si="7"/>
        <v>419.94</v>
      </c>
      <c r="BJ6" s="22">
        <f t="shared" si="7"/>
        <v>1061.58</v>
      </c>
      <c r="BK6" s="22">
        <f t="shared" si="7"/>
        <v>1007.7</v>
      </c>
      <c r="BL6" s="22">
        <f t="shared" si="7"/>
        <v>1018.52</v>
      </c>
      <c r="BM6" s="22">
        <f t="shared" si="7"/>
        <v>949.61</v>
      </c>
      <c r="BN6" s="22">
        <f t="shared" si="7"/>
        <v>918.84</v>
      </c>
      <c r="BO6" s="21" t="str">
        <f>IF(BO7="","",IF(BO7="-","【-】","【"&amp;SUBSTITUTE(TEXT(BO7,"#,##0.00"),"-","△")&amp;"】"))</f>
        <v>【940.88】</v>
      </c>
      <c r="BP6" s="22">
        <f>IF(BP7="",NA(),BP7)</f>
        <v>94.86</v>
      </c>
      <c r="BQ6" s="22">
        <f t="shared" ref="BQ6:BY6" si="8">IF(BQ7="",NA(),BQ7)</f>
        <v>84.96</v>
      </c>
      <c r="BR6" s="22">
        <f t="shared" si="8"/>
        <v>96.63</v>
      </c>
      <c r="BS6" s="22">
        <f t="shared" si="8"/>
        <v>62.5</v>
      </c>
      <c r="BT6" s="22">
        <f t="shared" si="8"/>
        <v>81.040000000000006</v>
      </c>
      <c r="BU6" s="22">
        <f t="shared" si="8"/>
        <v>58.52</v>
      </c>
      <c r="BV6" s="22">
        <f t="shared" si="8"/>
        <v>59.22</v>
      </c>
      <c r="BW6" s="22">
        <f t="shared" si="8"/>
        <v>58.79</v>
      </c>
      <c r="BX6" s="22">
        <f t="shared" si="8"/>
        <v>58.41</v>
      </c>
      <c r="BY6" s="22">
        <f t="shared" si="8"/>
        <v>58.27</v>
      </c>
      <c r="BZ6" s="21" t="str">
        <f>IF(BZ7="","",IF(BZ7="-","【-】","【"&amp;SUBSTITUTE(TEXT(BZ7,"#,##0.00"),"-","△")&amp;"】"))</f>
        <v>【54.59】</v>
      </c>
      <c r="CA6" s="22">
        <f>IF(CA7="",NA(),CA7)</f>
        <v>74.760000000000005</v>
      </c>
      <c r="CB6" s="22">
        <f t="shared" ref="CB6:CJ6" si="9">IF(CB7="",NA(),CB7)</f>
        <v>84.36</v>
      </c>
      <c r="CC6" s="22">
        <f t="shared" si="9"/>
        <v>74.510000000000005</v>
      </c>
      <c r="CD6" s="22">
        <f t="shared" si="9"/>
        <v>116.17</v>
      </c>
      <c r="CE6" s="22">
        <f t="shared" si="9"/>
        <v>88.72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35.880000000000003</v>
      </c>
      <c r="CM6" s="22">
        <f t="shared" ref="CM6:CU6" si="10">IF(CM7="",NA(),CM7)</f>
        <v>35.54</v>
      </c>
      <c r="CN6" s="22">
        <f t="shared" si="10"/>
        <v>34.200000000000003</v>
      </c>
      <c r="CO6" s="22">
        <f t="shared" si="10"/>
        <v>38.67</v>
      </c>
      <c r="CP6" s="22">
        <f t="shared" si="10"/>
        <v>40.369999999999997</v>
      </c>
      <c r="CQ6" s="22">
        <f t="shared" si="10"/>
        <v>57.3</v>
      </c>
      <c r="CR6" s="22">
        <f t="shared" si="10"/>
        <v>56.76</v>
      </c>
      <c r="CS6" s="22">
        <f t="shared" si="10"/>
        <v>56.04</v>
      </c>
      <c r="CT6" s="22">
        <f t="shared" si="10"/>
        <v>58.52</v>
      </c>
      <c r="CU6" s="22">
        <f t="shared" si="10"/>
        <v>58.88</v>
      </c>
      <c r="CV6" s="21" t="str">
        <f>IF(CV7="","",IF(CV7="-","【-】","【"&amp;SUBSTITUTE(TEXT(CV7,"#,##0.00"),"-","△")&amp;"】"))</f>
        <v>【56.42】</v>
      </c>
      <c r="CW6" s="22">
        <f>IF(CW7="",NA(),CW7)</f>
        <v>70.13</v>
      </c>
      <c r="CX6" s="22">
        <f t="shared" ref="CX6:DF6" si="11">IF(CX7="",NA(),CX7)</f>
        <v>68.239999999999995</v>
      </c>
      <c r="CY6" s="22">
        <f t="shared" si="11"/>
        <v>66.3</v>
      </c>
      <c r="CZ6" s="22">
        <f t="shared" si="11"/>
        <v>63.13</v>
      </c>
      <c r="DA6" s="22">
        <f t="shared" si="11"/>
        <v>57.51</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v>
      </c>
      <c r="EE6" s="22">
        <f t="shared" ref="EE6:EM6" si="14">IF(EE7="",NA(),EE7)</f>
        <v>0.23</v>
      </c>
      <c r="EF6" s="22">
        <f t="shared" si="14"/>
        <v>1.1399999999999999</v>
      </c>
      <c r="EG6" s="22">
        <f t="shared" si="14"/>
        <v>1.01</v>
      </c>
      <c r="EH6" s="22">
        <f t="shared" si="14"/>
        <v>0.88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194239</v>
      </c>
      <c r="D7" s="24">
        <v>47</v>
      </c>
      <c r="E7" s="24">
        <v>1</v>
      </c>
      <c r="F7" s="24">
        <v>0</v>
      </c>
      <c r="G7" s="24">
        <v>0</v>
      </c>
      <c r="H7" s="24" t="s">
        <v>96</v>
      </c>
      <c r="I7" s="24" t="s">
        <v>97</v>
      </c>
      <c r="J7" s="24" t="s">
        <v>98</v>
      </c>
      <c r="K7" s="24" t="s">
        <v>99</v>
      </c>
      <c r="L7" s="24" t="s">
        <v>100</v>
      </c>
      <c r="M7" s="24" t="s">
        <v>101</v>
      </c>
      <c r="N7" s="25" t="s">
        <v>102</v>
      </c>
      <c r="O7" s="25" t="s">
        <v>103</v>
      </c>
      <c r="P7" s="25">
        <v>99.42</v>
      </c>
      <c r="Q7" s="25">
        <v>1320</v>
      </c>
      <c r="R7" s="25">
        <v>4130</v>
      </c>
      <c r="S7" s="25">
        <v>15.22</v>
      </c>
      <c r="T7" s="25">
        <v>271.35000000000002</v>
      </c>
      <c r="U7" s="25">
        <v>4096</v>
      </c>
      <c r="V7" s="25">
        <v>2.5499999999999998</v>
      </c>
      <c r="W7" s="25">
        <v>1606.27</v>
      </c>
      <c r="X7" s="25">
        <v>102.77</v>
      </c>
      <c r="Y7" s="25">
        <v>88.99</v>
      </c>
      <c r="Z7" s="25">
        <v>102.16</v>
      </c>
      <c r="AA7" s="25">
        <v>94.19</v>
      </c>
      <c r="AB7" s="25">
        <v>93.39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473.07</v>
      </c>
      <c r="BF7" s="25">
        <v>454.62</v>
      </c>
      <c r="BG7" s="25">
        <v>448.8</v>
      </c>
      <c r="BH7" s="25">
        <v>400.48</v>
      </c>
      <c r="BI7" s="25">
        <v>419.94</v>
      </c>
      <c r="BJ7" s="25">
        <v>1061.58</v>
      </c>
      <c r="BK7" s="25">
        <v>1007.7</v>
      </c>
      <c r="BL7" s="25">
        <v>1018.52</v>
      </c>
      <c r="BM7" s="25">
        <v>949.61</v>
      </c>
      <c r="BN7" s="25">
        <v>918.84</v>
      </c>
      <c r="BO7" s="25">
        <v>940.88</v>
      </c>
      <c r="BP7" s="25">
        <v>94.86</v>
      </c>
      <c r="BQ7" s="25">
        <v>84.96</v>
      </c>
      <c r="BR7" s="25">
        <v>96.63</v>
      </c>
      <c r="BS7" s="25">
        <v>62.5</v>
      </c>
      <c r="BT7" s="25">
        <v>81.040000000000006</v>
      </c>
      <c r="BU7" s="25">
        <v>58.52</v>
      </c>
      <c r="BV7" s="25">
        <v>59.22</v>
      </c>
      <c r="BW7" s="25">
        <v>58.79</v>
      </c>
      <c r="BX7" s="25">
        <v>58.41</v>
      </c>
      <c r="BY7" s="25">
        <v>58.27</v>
      </c>
      <c r="BZ7" s="25">
        <v>54.59</v>
      </c>
      <c r="CA7" s="25">
        <v>74.760000000000005</v>
      </c>
      <c r="CB7" s="25">
        <v>84.36</v>
      </c>
      <c r="CC7" s="25">
        <v>74.510000000000005</v>
      </c>
      <c r="CD7" s="25">
        <v>116.17</v>
      </c>
      <c r="CE7" s="25">
        <v>88.72</v>
      </c>
      <c r="CF7" s="25">
        <v>296.3</v>
      </c>
      <c r="CG7" s="25">
        <v>292.89999999999998</v>
      </c>
      <c r="CH7" s="25">
        <v>298.25</v>
      </c>
      <c r="CI7" s="25">
        <v>303.27999999999997</v>
      </c>
      <c r="CJ7" s="25">
        <v>303.81</v>
      </c>
      <c r="CK7" s="25">
        <v>301.2</v>
      </c>
      <c r="CL7" s="25">
        <v>35.880000000000003</v>
      </c>
      <c r="CM7" s="25">
        <v>35.54</v>
      </c>
      <c r="CN7" s="25">
        <v>34.200000000000003</v>
      </c>
      <c r="CO7" s="25">
        <v>38.67</v>
      </c>
      <c r="CP7" s="25">
        <v>40.369999999999997</v>
      </c>
      <c r="CQ7" s="25">
        <v>57.3</v>
      </c>
      <c r="CR7" s="25">
        <v>56.76</v>
      </c>
      <c r="CS7" s="25">
        <v>56.04</v>
      </c>
      <c r="CT7" s="25">
        <v>58.52</v>
      </c>
      <c r="CU7" s="25">
        <v>58.88</v>
      </c>
      <c r="CV7" s="25">
        <v>56.42</v>
      </c>
      <c r="CW7" s="25">
        <v>70.13</v>
      </c>
      <c r="CX7" s="25">
        <v>68.239999999999995</v>
      </c>
      <c r="CY7" s="25">
        <v>66.3</v>
      </c>
      <c r="CZ7" s="25">
        <v>63.13</v>
      </c>
      <c r="DA7" s="25">
        <v>57.51</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0.3</v>
      </c>
      <c r="EE7" s="25">
        <v>0.23</v>
      </c>
      <c r="EF7" s="25">
        <v>1.1399999999999999</v>
      </c>
      <c r="EG7" s="25">
        <v>1.01</v>
      </c>
      <c r="EH7" s="25">
        <v>0.88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cp:lastModifiedBy>
  <dcterms:created xsi:type="dcterms:W3CDTF">2022-12-01T01:09:59Z</dcterms:created>
  <dcterms:modified xsi:type="dcterms:W3CDTF">2023-01-31T06:26:44Z</dcterms:modified>
  <cp:category/>
</cp:coreProperties>
</file>