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6bWCpI36UwT8pKDz2LrDN6eNPBxavY7v5v8/4t4+VNFygBEXt5LYLk5hcA1XTOkrqkX8qBAk3UWv4UL4JpKDQ==" workbookSaltValue="glO7nFr/kwCOYc4BpPAP1A=="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<sst xmlns="http://schemas.openxmlformats.org/spreadsheetml/2006/main" xmlns:r="http://schemas.openxmlformats.org/officeDocument/2006/relationships" count="116" uniqueCount="116">
  <si>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</si>
  <si>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</si>
  <si>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</si>
  <si>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</si>
  <si>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</si>
  <si>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</si>
  <si>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</si>
  <si>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</si>
  <si>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・機械設備については大規模な修繕改築は行っていない。
管渠更新工事については、毎年管渠調査を実施しており、大きな損傷がないことから、これまで実施していないため改善率が低い状況である。
　今後は、機械設備、管渠等の老朽化が見込まれることから、平成２９年度に財政負担の平準化・最小化を含む最適な修繕・更新計画となる最適整備構想を策定した。</t>
    <rPh sb="1" eb="3">
      <t>キカイ</t>
    </rPh>
    <rPh sb="3" eb="5">
      <t>セツビ</t>
    </rPh>
    <rPh sb="10" eb="13">
      <t>ダイキボ</t>
    </rPh>
    <rPh sb="14" eb="16">
      <t>シュウゼン</t>
    </rPh>
    <rPh sb="16" eb="18">
      <t>カイチク</t>
    </rPh>
    <rPh sb="19" eb="20">
      <t>オコナ</t>
    </rPh>
    <rPh sb="39" eb="41">
      <t>マイネン</t>
    </rPh>
    <rPh sb="41" eb="42">
      <t>カン</t>
    </rPh>
    <rPh sb="42" eb="43">
      <t>キョ</t>
    </rPh>
    <rPh sb="43" eb="45">
      <t>チョウサ</t>
    </rPh>
    <rPh sb="46" eb="48">
      <t>ジッシ</t>
    </rPh>
    <rPh sb="53" eb="54">
      <t>オオ</t>
    </rPh>
    <rPh sb="56" eb="58">
      <t>ソンショウ</t>
    </rPh>
    <rPh sb="70" eb="72">
      <t>ジッシ</t>
    </rPh>
    <rPh sb="79" eb="81">
      <t>カイゼン</t>
    </rPh>
    <rPh sb="81" eb="82">
      <t>リツ</t>
    </rPh>
    <rPh sb="83" eb="84">
      <t>ヒク</t>
    </rPh>
    <rPh sb="85" eb="87">
      <t>ジョウキョウ</t>
    </rPh>
    <rPh sb="93" eb="95">
      <t>コンゴ</t>
    </rPh>
    <rPh sb="97" eb="101">
      <t>キカイセツビ</t>
    </rPh>
    <rPh sb="102" eb="103">
      <t>カン</t>
    </rPh>
    <rPh sb="103" eb="104">
      <t>キョ</t>
    </rPh>
    <rPh sb="104" eb="105">
      <t>トウ</t>
    </rPh>
    <rPh sb="106" eb="109">
      <t>ロウキュウカ</t>
    </rPh>
    <rPh sb="110" eb="112">
      <t>ミコ</t>
    </rPh>
    <rPh sb="120" eb="122">
      <t>ヘイセイ</t>
    </rPh>
    <rPh sb="124" eb="126">
      <t>ネンド</t>
    </rPh>
    <rPh sb="127" eb="129">
      <t>ザイセイ</t>
    </rPh>
    <rPh sb="129" eb="131">
      <t>フタン</t>
    </rPh>
    <rPh sb="132" eb="135">
      <t>ヘイジュンカ</t>
    </rPh>
    <rPh sb="136" eb="139">
      <t>サイショウカ</t>
    </rPh>
    <rPh sb="140" eb="141">
      <t>フク</t>
    </rPh>
    <rPh sb="142" eb="144">
      <t>サイテキ</t>
    </rPh>
    <rPh sb="145" eb="147">
      <t>シュウゼン</t>
    </rPh>
    <rPh sb="148" eb="150">
      <t>コウシン</t>
    </rPh>
    <rPh sb="150" eb="152">
      <t>ケイカク</t>
    </rPh>
    <rPh sb="155" eb="157">
      <t>サイテキ</t>
    </rPh>
    <rPh sb="157" eb="159">
      <t>セイビ</t>
    </rPh>
    <rPh sb="159" eb="161">
      <t>コウソウ</t>
    </rPh>
    <rPh sb="162" eb="164">
      <t>サクテイ</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</si>
  <si>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</si>
  <si>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</si>
  <si>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</si>
  <si>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</si>
  <si>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</si>
  <si>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</si>
  <si>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</si>
  <si>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</si>
  <si>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</si>
  <si>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</si>
  <si>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</si>
  <si>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</si>
  <si>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</si>
  <si>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</si>
  <si>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</si>
  <si>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</si>
  <si>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</si>
  <si>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</si>
  <si>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</si>
  <si>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</si>
  <si>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</si>
  <si>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</si>
  <si>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</si>
  <si>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</si>
  <si>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</si>
  <si>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</si>
  <si>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</si>
  <si>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</si>
  <si>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</si>
  <si>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</si>
  <si>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</si>
  <si>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</si>
  <si>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</si>
  <si>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</si>
  <si>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</si>
  <si>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</si>
  <si>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</si>
  <si>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</si>
  <si>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</si>
  <si>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</si>
  <si>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</si>
  <si>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</si>
  <si>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</si>
  <si>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</si>
  <si>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</si>
  <si>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</si>
  <si>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</si>
  <si>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</si>
  <si>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</si>
  <si>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</si>
  <si>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</si>
  <si>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</si>
  <si>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</si>
  <si>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</si>
  <si>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</si>
  <si>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</si>
  <si>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</si>
  <si>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</si>
  <si>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</si>
  <si>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</si>
  <si>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</si>
  <si>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</si>
  <si>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</si>
  <si>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</si>
  <si>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</si>
  <si>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</si>
  <si>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</si>
  <si>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</si>
  <si>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</si>
  <si>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</si>
  <si>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</si>
  <si>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</si>
  <si>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</si>
  <si>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</si>
  <si>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</si>
  <si>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</si>
  <si>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</si>
  <si>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</si>
  <si>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</si>
  <si>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</si>
  <si>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</si>
  <si>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</si>
  <si>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</si>
  <si>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</si>
  <si>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</si>
  <si>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</si>
  <si>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</si>
  <si>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</si>
  <si>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山梨県　富士川町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</si>
  <si>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</si>
  <si>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</si>
  <si>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</si>
  <si>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</si>
  <si>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</si>
  <si>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</si>
  <si>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</si>
  <si>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</si>
  <si>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</si>
  <si>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</si>
  <si>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</si>
  <si>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</si>
  <si>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</si>
  <si>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</si>
  <si>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</si>
  <si>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</si>
  <si>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経営の健全性及び効率性について、現在使用料以外の収入がないことから、区域内の世帯数（人口）の減少により収入が減っていくなか、維持管理の効率化を図る必要がある。また、経営戦略により中長期的に持続可能な経営ができるよう計画的な投資を行っていく。
・老朽化対策については、供用開始から２５年経過していることから、機械設備の更新及び管渠の老朽化が考えられるので、平成２９年度に最適整備構想を策定した。大規模な修繕改築が発生しないよう、常時、維持管理を適切に行っていく必要がある。
・今後、施設の老朽化が進む中、経営の健全性および効率性を鑑み、新たな施設整備を考えていく必要がある。</t>
    <rPh sb="1" eb="3">
      <t>ケイエイ</t>
    </rPh>
    <rPh sb="52" eb="54">
      <t>シュウニュウ</t>
    </rPh>
    <rPh sb="55" eb="56">
      <t>ヘ</t>
    </rPh>
    <rPh sb="90" eb="94">
      <t>チュウチョウキテキ</t>
    </rPh>
    <rPh sb="95" eb="97">
      <t>ジゾク</t>
    </rPh>
    <rPh sb="97" eb="99">
      <t>カノウ</t>
    </rPh>
    <rPh sb="108" eb="111">
      <t>ケイカクテキ</t>
    </rPh>
    <rPh sb="112" eb="114">
      <t>トウシ</t>
    </rPh>
    <rPh sb="115" eb="116">
      <t>オコナ</t>
    </rPh>
    <rPh sb="178" eb="180">
      <t>ヘイセイ</t>
    </rPh>
    <rPh sb="182" eb="184">
      <t>ネンド</t>
    </rPh>
    <rPh sb="185" eb="187">
      <t>サイテキ</t>
    </rPh>
    <rPh sb="187" eb="189">
      <t>セイビ</t>
    </rPh>
    <rPh sb="189" eb="191">
      <t>コウソウ</t>
    </rPh>
    <rPh sb="192" eb="194">
      <t>サクテイ</t>
    </rPh>
    <rPh sb="197" eb="200">
      <t>ダイキボ</t>
    </rPh>
    <rPh sb="201" eb="205">
      <t>シュウゼンカイチク</t>
    </rPh>
    <rPh sb="206" eb="208">
      <t>ハッセイ</t>
    </rPh>
    <rPh sb="214" eb="216">
      <t>ジョウジ</t>
    </rPh>
    <rPh sb="217" eb="219">
      <t>イジ</t>
    </rPh>
    <rPh sb="219" eb="221">
      <t>カンリ</t>
    </rPh>
    <rPh sb="222" eb="224">
      <t>テキセツ</t>
    </rPh>
    <rPh sb="225" eb="226">
      <t>オコナ</t>
    </rPh>
    <rPh sb="230" eb="232">
      <t>ヒツヨウ</t>
    </rPh>
    <rPh sb="238" eb="240">
      <t>コンゴ</t>
    </rPh>
    <rPh sb="241" eb="243">
      <t>シセツ</t>
    </rPh>
    <rPh sb="244" eb="247">
      <t>ロウキュウカ</t>
    </rPh>
    <rPh sb="248" eb="249">
      <t>スス</t>
    </rPh>
    <rPh sb="250" eb="251">
      <t>ナカ</t>
    </rPh>
    <rPh sb="252" eb="254">
      <t>ケイエイ</t>
    </rPh>
    <rPh sb="255" eb="257">
      <t>ケンゼン</t>
    </rPh>
    <rPh sb="257" eb="258">
      <t>セイ</t>
    </rPh>
    <rPh sb="261" eb="263">
      <t>コウリツ</t>
    </rPh>
    <rPh sb="263" eb="264">
      <t>セイ</t>
    </rPh>
    <rPh sb="265" eb="266">
      <t>カンガ</t>
    </rPh>
    <rPh sb="268" eb="269">
      <t>アラ</t>
    </rPh>
    <rPh sb="271" eb="273">
      <t>シセツ</t>
    </rPh>
    <rPh sb="273" eb="275">
      <t>セイビ</t>
    </rPh>
    <rPh sb="276" eb="277">
      <t>カンガ</t>
    </rPh>
    <rPh sb="281" eb="283">
      <t>ヒツヨウ</t>
    </rPh>
    <phoneticPr fontId="1"/>
  </si>
  <si>
    <t>・単年度収支について、総収益はほぼ横ばいであるが、収益的収支比率は、H30年度から微減している。また経費回収率は平均値より高い状況であり、汚水処理原価も横ばいであるが、依然として平均値を上回っている。企業債残高は減少していっているが、区域内処理人口が減少傾向にあることから、使用料収入が減っていく傾向であり、また、地理的に接続不可能者を除いた人口が減少していっており、新規の接続者も見込めないことから、施設利用率及び水洗化率が減少している。接続人口の増加が見込めず、今後の運営においては施設・設備の維持管理を健全に行っていく上で、財源確保がより一層重要だが、新たな施設整備を考えていく必要がある。</t>
    <rPh sb="1" eb="4">
      <t>タンネンド</t>
    </rPh>
    <rPh sb="4" eb="6">
      <t>シュウシ</t>
    </rPh>
    <rPh sb="11" eb="14">
      <t>ソウシュウエキ</t>
    </rPh>
    <rPh sb="17" eb="18">
      <t>ヨコ</t>
    </rPh>
    <rPh sb="25" eb="28">
      <t>シュウエキテキ</t>
    </rPh>
    <rPh sb="28" eb="30">
      <t>シュウシ</t>
    </rPh>
    <rPh sb="30" eb="32">
      <t>ヒリツ</t>
    </rPh>
    <rPh sb="37" eb="39">
      <t>ネンド</t>
    </rPh>
    <rPh sb="50" eb="52">
      <t>ケイヒ</t>
    </rPh>
    <rPh sb="52" eb="54">
      <t>カイシュウ</t>
    </rPh>
    <rPh sb="54" eb="55">
      <t>リツ</t>
    </rPh>
    <rPh sb="56" eb="59">
      <t>ヘイキンチ</t>
    </rPh>
    <rPh sb="61" eb="62">
      <t>タカ</t>
    </rPh>
    <rPh sb="63" eb="65">
      <t>ジョウキョウ</t>
    </rPh>
    <rPh sb="69" eb="71">
      <t>オスイ</t>
    </rPh>
    <rPh sb="71" eb="73">
      <t>ショリ</t>
    </rPh>
    <rPh sb="73" eb="75">
      <t>ゲンカ</t>
    </rPh>
    <rPh sb="76" eb="77">
      <t>ヨコ</t>
    </rPh>
    <rPh sb="84" eb="86">
      <t>イゼン</t>
    </rPh>
    <rPh sb="89" eb="92">
      <t>ヘイキンチ</t>
    </rPh>
    <rPh sb="93" eb="95">
      <t>ウワマワ</t>
    </rPh>
    <rPh sb="100" eb="102">
      <t>キギョウ</t>
    </rPh>
    <rPh sb="102" eb="103">
      <t>サイ</t>
    </rPh>
    <rPh sb="103" eb="105">
      <t>ザンダカ</t>
    </rPh>
    <rPh sb="106" eb="108">
      <t>ゲンショウ</t>
    </rPh>
    <rPh sb="117" eb="120">
      <t>クイキナイ</t>
    </rPh>
    <rPh sb="120" eb="122">
      <t>ショリ</t>
    </rPh>
    <rPh sb="122" eb="124">
      <t>ジンコウ</t>
    </rPh>
    <rPh sb="125" eb="127">
      <t>ゲンショウ</t>
    </rPh>
    <rPh sb="127" eb="129">
      <t>ケイコウ</t>
    </rPh>
    <rPh sb="137" eb="140">
      <t>シヨウリョウ</t>
    </rPh>
    <rPh sb="140" eb="142">
      <t>シュウニュウ</t>
    </rPh>
    <rPh sb="143" eb="144">
      <t>ヘ</t>
    </rPh>
    <rPh sb="148" eb="150">
      <t>ケイコウ</t>
    </rPh>
    <rPh sb="157" eb="160">
      <t>チリテキ</t>
    </rPh>
    <rPh sb="161" eb="163">
      <t>セツゾク</t>
    </rPh>
    <rPh sb="201" eb="203">
      <t>シセツ</t>
    </rPh>
    <rPh sb="203" eb="205">
      <t>リヨウ</t>
    </rPh>
    <rPh sb="205" eb="206">
      <t>リツ</t>
    </rPh>
    <rPh sb="206" eb="207">
      <t>オヨ</t>
    </rPh>
    <rPh sb="208" eb="211">
      <t>スイセンカ</t>
    </rPh>
    <rPh sb="211" eb="212">
      <t>リツ</t>
    </rPh>
    <rPh sb="213" eb="215">
      <t>ゲンショウ</t>
    </rPh>
    <rPh sb="220" eb="222">
      <t>セツゾク</t>
    </rPh>
    <rPh sb="222" eb="224">
      <t>ジンコウ</t>
    </rPh>
    <rPh sb="225" eb="227">
      <t>ゾウカ</t>
    </rPh>
    <rPh sb="228" eb="230">
      <t>ミコ</t>
    </rPh>
    <rPh sb="233" eb="235">
      <t>コンゴ</t>
    </rPh>
    <rPh sb="236" eb="238">
      <t>ウンエイ</t>
    </rPh>
    <rPh sb="243" eb="245">
      <t>シセツ</t>
    </rPh>
    <rPh sb="246" eb="248">
      <t>セツビ</t>
    </rPh>
    <rPh sb="249" eb="251">
      <t>イジ</t>
    </rPh>
    <rPh sb="251" eb="253">
      <t>カンリ</t>
    </rPh>
    <rPh sb="254" eb="256">
      <t>ケンゼン</t>
    </rPh>
    <rPh sb="257" eb="258">
      <t>オコナ</t>
    </rPh>
    <rPh sb="262" eb="263">
      <t>ウエ</t>
    </rPh>
    <rPh sb="265" eb="267">
      <t>ザイゲン</t>
    </rPh>
    <rPh sb="267" eb="269">
      <t>カクホ</t>
    </rPh>
    <rPh sb="272" eb="274">
      <t>イッソウ</t>
    </rPh>
    <rPh sb="274" eb="276">
      <t>ジュウヨウ</t>
    </rPh>
    <rPh sb="279" eb="280">
      <t>アラ</t>
    </rPh>
    <rPh sb="282" eb="284">
      <t>シセツ</t>
    </rPh>
    <rPh sb="284" eb="286">
      <t>セイビ</t>
    </rPh>
    <rPh sb="287" eb="288">
      <t>カンガ</t>
    </rPh>
    <rPh sb="292" eb="294">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</si>
</sst>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1.e-002</c:v>
                </c:pt>
                <c:pt idx="2">
                  <c:v>2.e-002</c:v>
                </c:pt>
                <c:pt idx="3">
                  <c:v>0.25</c:v>
                </c:pt>
                <c:pt idx="4">
                  <c:v>5.e-002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54.35</c:v>
                </c:pt>
                <c:pt idx="1">
                  <c:v>52.17</c:v>
                </c:pt>
                <c:pt idx="2">
                  <c:v>50</c:v>
                </c:pt>
                <c:pt idx="3">
                  <c:v>52.17</c:v>
                </c:pt>
                <c:pt idx="4">
                  <c:v>52.17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51.75</c:v>
                </c:pt>
                <c:pt idx="1">
                  <c:v>50.68</c:v>
                </c:pt>
                <c:pt idx="2">
                  <c:v>50.14</c:v>
                </c:pt>
                <c:pt idx="3">
                  <c:v>54.83</c:v>
                </c:pt>
                <c:pt idx="4">
                  <c:v>66.53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97.06</c:v>
                </c:pt>
                <c:pt idx="1">
                  <c:v>95.52</c:v>
                </c:pt>
                <c:pt idx="2">
                  <c:v>94.03</c:v>
                </c:pt>
                <c:pt idx="3">
                  <c:v>93.94</c:v>
                </c:pt>
                <c:pt idx="4">
                  <c:v>93.85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84.84</c:v>
                </c:pt>
                <c:pt idx="1">
                  <c:v>84.86</c:v>
                </c:pt>
                <c:pt idx="2">
                  <c:v>84.98</c:v>
                </c:pt>
                <c:pt idx="3">
                  <c:v>84.7</c:v>
                </c:pt>
                <c:pt idx="4">
                  <c:v>84.67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95.15</c:v>
                </c:pt>
                <c:pt idx="1">
                  <c:v>95.18</c:v>
                </c:pt>
                <c:pt idx="2">
                  <c:v>94.69</c:v>
                </c:pt>
                <c:pt idx="3">
                  <c:v>95.49</c:v>
                </c:pt>
                <c:pt idx="4">
                  <c:v>99.03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855.8</c:v>
                </c:pt>
                <c:pt idx="1">
                  <c:v>789.46</c:v>
                </c:pt>
                <c:pt idx="2">
                  <c:v>826.83</c:v>
                </c:pt>
                <c:pt idx="3">
                  <c:v>867.83</c:v>
                </c:pt>
                <c:pt idx="4">
                  <c:v>791.76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73.239999999999995</c:v>
                </c:pt>
                <c:pt idx="1">
                  <c:v>73.08</c:v>
                </c:pt>
                <c:pt idx="2">
                  <c:v>70.72</c:v>
                </c:pt>
                <c:pt idx="3">
                  <c:v>74.31</c:v>
                </c:pt>
                <c:pt idx="4">
                  <c:v>65.760000000000005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59.8</c:v>
                </c:pt>
                <c:pt idx="1">
                  <c:v>57.77</c:v>
                </c:pt>
                <c:pt idx="2">
                  <c:v>57.31</c:v>
                </c:pt>
                <c:pt idx="3">
                  <c:v>57.08</c:v>
                </c:pt>
                <c:pt idx="4">
                  <c:v>56.26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284.58999999999997</c:v>
                </c:pt>
                <c:pt idx="1">
                  <c:v>292.20999999999998</c:v>
                </c:pt>
                <c:pt idx="2">
                  <c:v>304.60000000000002</c:v>
                </c:pt>
                <c:pt idx="3">
                  <c:v>287.76</c:v>
                </c:pt>
                <c:pt idx="4">
                  <c:v>326.3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263.76</c:v>
                </c:pt>
                <c:pt idx="1">
                  <c:v>274.35000000000002</c:v>
                </c:pt>
                <c:pt idx="2">
                  <c:v>273.52</c:v>
                </c:pt>
                <c:pt idx="3">
                  <c:v>274.99</c:v>
                </c:pt>
                <c:pt idx="4">
                  <c:v>282.08999999999997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【786.37】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【86.91】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107630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【61.14】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【256.97】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【60.65】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332605" y="3000375"/>
          <a:ext cx="353377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8199755" y="3000375"/>
          <a:ext cx="353377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494030" y="10935335"/>
          <a:ext cx="454342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5637530" y="10935335"/>
          <a:ext cx="454342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F43" workbookViewId="0">
      <selection activeCell="BL64" sqref="BL64:BZ65"/>
    </sheetView>
  </sheetViews>
  <sheetFormatPr defaultColWidth="2.625" defaultRowHeight="13.2"/>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山梨県　富士川町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14</v>
      </c>
      <c r="J7" s="5"/>
      <c r="K7" s="5"/>
      <c r="L7" s="5"/>
      <c r="M7" s="5"/>
      <c r="N7" s="5"/>
      <c r="O7" s="5"/>
      <c r="P7" s="5" t="s">
        <v>4</v>
      </c>
      <c r="Q7" s="5"/>
      <c r="R7" s="5"/>
      <c r="S7" s="5"/>
      <c r="T7" s="5"/>
      <c r="U7" s="5"/>
      <c r="V7" s="5"/>
      <c r="W7" s="5" t="s">
        <v>16</v>
      </c>
      <c r="X7" s="5"/>
      <c r="Y7" s="5"/>
      <c r="Z7" s="5"/>
      <c r="AA7" s="5"/>
      <c r="AB7" s="5"/>
      <c r="AC7" s="5"/>
      <c r="AD7" s="5" t="s">
        <v>9</v>
      </c>
      <c r="AE7" s="5"/>
      <c r="AF7" s="5"/>
      <c r="AG7" s="5"/>
      <c r="AH7" s="5"/>
      <c r="AI7" s="5"/>
      <c r="AJ7" s="5"/>
      <c r="AK7" s="3"/>
      <c r="AL7" s="5" t="s">
        <v>18</v>
      </c>
      <c r="AM7" s="5"/>
      <c r="AN7" s="5"/>
      <c r="AO7" s="5"/>
      <c r="AP7" s="5"/>
      <c r="AQ7" s="5"/>
      <c r="AR7" s="5"/>
      <c r="AS7" s="5"/>
      <c r="AT7" s="5" t="s">
        <v>10</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14475</v>
      </c>
      <c r="AM8" s="21"/>
      <c r="AN8" s="21"/>
      <c r="AO8" s="21"/>
      <c r="AP8" s="21"/>
      <c r="AQ8" s="21"/>
      <c r="AR8" s="21"/>
      <c r="AS8" s="21"/>
      <c r="AT8" s="7">
        <f>データ!T6</f>
        <v>112</v>
      </c>
      <c r="AU8" s="7"/>
      <c r="AV8" s="7"/>
      <c r="AW8" s="7"/>
      <c r="AX8" s="7"/>
      <c r="AY8" s="7"/>
      <c r="AZ8" s="7"/>
      <c r="BA8" s="7"/>
      <c r="BB8" s="7">
        <f>データ!U6</f>
        <v>129.24</v>
      </c>
      <c r="BC8" s="7"/>
      <c r="BD8" s="7"/>
      <c r="BE8" s="7"/>
      <c r="BF8" s="7"/>
      <c r="BG8" s="7"/>
      <c r="BH8" s="7"/>
      <c r="BI8" s="7"/>
      <c r="BJ8" s="3"/>
      <c r="BK8" s="3"/>
      <c r="BL8" s="27" t="s">
        <v>15</v>
      </c>
      <c r="BM8" s="37"/>
      <c r="BN8" s="44" t="s">
        <v>22</v>
      </c>
      <c r="BO8" s="44"/>
      <c r="BP8" s="44"/>
      <c r="BQ8" s="44"/>
      <c r="BR8" s="44"/>
      <c r="BS8" s="44"/>
      <c r="BT8" s="44"/>
      <c r="BU8" s="44"/>
      <c r="BV8" s="44"/>
      <c r="BW8" s="44"/>
      <c r="BX8" s="44"/>
      <c r="BY8" s="48"/>
    </row>
    <row r="9" spans="1:78" ht="18.75" customHeight="1">
      <c r="A9" s="2"/>
      <c r="B9" s="5" t="s">
        <v>23</v>
      </c>
      <c r="C9" s="5"/>
      <c r="D9" s="5"/>
      <c r="E9" s="5"/>
      <c r="F9" s="5"/>
      <c r="G9" s="5"/>
      <c r="H9" s="5"/>
      <c r="I9" s="5" t="s">
        <v>25</v>
      </c>
      <c r="J9" s="5"/>
      <c r="K9" s="5"/>
      <c r="L9" s="5"/>
      <c r="M9" s="5"/>
      <c r="N9" s="5"/>
      <c r="O9" s="5"/>
      <c r="P9" s="5" t="s">
        <v>27</v>
      </c>
      <c r="Q9" s="5"/>
      <c r="R9" s="5"/>
      <c r="S9" s="5"/>
      <c r="T9" s="5"/>
      <c r="U9" s="5"/>
      <c r="V9" s="5"/>
      <c r="W9" s="5" t="s">
        <v>30</v>
      </c>
      <c r="X9" s="5"/>
      <c r="Y9" s="5"/>
      <c r="Z9" s="5"/>
      <c r="AA9" s="5"/>
      <c r="AB9" s="5"/>
      <c r="AC9" s="5"/>
      <c r="AD9" s="5" t="s">
        <v>24</v>
      </c>
      <c r="AE9" s="5"/>
      <c r="AF9" s="5"/>
      <c r="AG9" s="5"/>
      <c r="AH9" s="5"/>
      <c r="AI9" s="5"/>
      <c r="AJ9" s="5"/>
      <c r="AK9" s="3"/>
      <c r="AL9" s="5" t="s">
        <v>32</v>
      </c>
      <c r="AM9" s="5"/>
      <c r="AN9" s="5"/>
      <c r="AO9" s="5"/>
      <c r="AP9" s="5"/>
      <c r="AQ9" s="5"/>
      <c r="AR9" s="5"/>
      <c r="AS9" s="5"/>
      <c r="AT9" s="5" t="s">
        <v>33</v>
      </c>
      <c r="AU9" s="5"/>
      <c r="AV9" s="5"/>
      <c r="AW9" s="5"/>
      <c r="AX9" s="5"/>
      <c r="AY9" s="5"/>
      <c r="AZ9" s="5"/>
      <c r="BA9" s="5"/>
      <c r="BB9" s="5" t="s">
        <v>34</v>
      </c>
      <c r="BC9" s="5"/>
      <c r="BD9" s="5"/>
      <c r="BE9" s="5"/>
      <c r="BF9" s="5"/>
      <c r="BG9" s="5"/>
      <c r="BH9" s="5"/>
      <c r="BI9" s="5"/>
      <c r="BJ9" s="3"/>
      <c r="BK9" s="3"/>
      <c r="BL9" s="28" t="s">
        <v>37</v>
      </c>
      <c r="BM9" s="38"/>
      <c r="BN9" s="45" t="s">
        <v>38</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0.45</v>
      </c>
      <c r="Q10" s="7"/>
      <c r="R10" s="7"/>
      <c r="S10" s="7"/>
      <c r="T10" s="7"/>
      <c r="U10" s="7"/>
      <c r="V10" s="7"/>
      <c r="W10" s="7">
        <f>データ!Q6</f>
        <v>90</v>
      </c>
      <c r="X10" s="7"/>
      <c r="Y10" s="7"/>
      <c r="Z10" s="7"/>
      <c r="AA10" s="7"/>
      <c r="AB10" s="7"/>
      <c r="AC10" s="7"/>
      <c r="AD10" s="21">
        <f>データ!R6</f>
        <v>4620</v>
      </c>
      <c r="AE10" s="21"/>
      <c r="AF10" s="21"/>
      <c r="AG10" s="21"/>
      <c r="AH10" s="21"/>
      <c r="AI10" s="21"/>
      <c r="AJ10" s="21"/>
      <c r="AK10" s="2"/>
      <c r="AL10" s="21">
        <f>データ!V6</f>
        <v>65</v>
      </c>
      <c r="AM10" s="21"/>
      <c r="AN10" s="21"/>
      <c r="AO10" s="21"/>
      <c r="AP10" s="21"/>
      <c r="AQ10" s="21"/>
      <c r="AR10" s="21"/>
      <c r="AS10" s="21"/>
      <c r="AT10" s="7">
        <f>データ!W6</f>
        <v>0.2</v>
      </c>
      <c r="AU10" s="7"/>
      <c r="AV10" s="7"/>
      <c r="AW10" s="7"/>
      <c r="AX10" s="7"/>
      <c r="AY10" s="7"/>
      <c r="AZ10" s="7"/>
      <c r="BA10" s="7"/>
      <c r="BB10" s="7">
        <f>データ!X6</f>
        <v>325</v>
      </c>
      <c r="BC10" s="7"/>
      <c r="BD10" s="7"/>
      <c r="BE10" s="7"/>
      <c r="BF10" s="7"/>
      <c r="BG10" s="7"/>
      <c r="BH10" s="7"/>
      <c r="BI10" s="7"/>
      <c r="BJ10" s="2"/>
      <c r="BK10" s="2"/>
      <c r="BL10" s="29" t="s">
        <v>40</v>
      </c>
      <c r="BM10" s="39"/>
      <c r="BN10" s="46" t="s">
        <v>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43</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2"/>
      <c r="BN16" s="42"/>
      <c r="BO16" s="42"/>
      <c r="BP16" s="42"/>
      <c r="BQ16" s="42"/>
      <c r="BR16" s="42"/>
      <c r="BS16" s="42"/>
      <c r="BT16" s="42"/>
      <c r="BU16" s="42"/>
      <c r="BV16" s="42"/>
      <c r="BW16" s="42"/>
      <c r="BX16" s="42"/>
      <c r="BY16" s="42"/>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44</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8</v>
      </c>
      <c r="BM47" s="42"/>
      <c r="BN47" s="42"/>
      <c r="BO47" s="42"/>
      <c r="BP47" s="42"/>
      <c r="BQ47" s="42"/>
      <c r="BR47" s="42"/>
      <c r="BS47" s="42"/>
      <c r="BT47" s="42"/>
      <c r="BU47" s="42"/>
      <c r="BV47" s="42"/>
      <c r="BW47" s="42"/>
      <c r="BX47" s="42"/>
      <c r="BY47" s="42"/>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2"/>
      <c r="BN48" s="42"/>
      <c r="BO48" s="42"/>
      <c r="BP48" s="42"/>
      <c r="BQ48" s="42"/>
      <c r="BR48" s="42"/>
      <c r="BS48" s="42"/>
      <c r="BT48" s="42"/>
      <c r="BU48" s="42"/>
      <c r="BV48" s="42"/>
      <c r="BW48" s="42"/>
      <c r="BX48" s="42"/>
      <c r="BY48" s="42"/>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2"/>
      <c r="BN49" s="42"/>
      <c r="BO49" s="42"/>
      <c r="BP49" s="42"/>
      <c r="BQ49" s="42"/>
      <c r="BR49" s="42"/>
      <c r="BS49" s="42"/>
      <c r="BT49" s="42"/>
      <c r="BU49" s="42"/>
      <c r="BV49" s="42"/>
      <c r="BW49" s="42"/>
      <c r="BX49" s="42"/>
      <c r="BY49" s="42"/>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2"/>
      <c r="BN50" s="42"/>
      <c r="BO50" s="42"/>
      <c r="BP50" s="42"/>
      <c r="BQ50" s="42"/>
      <c r="BR50" s="42"/>
      <c r="BS50" s="42"/>
      <c r="BT50" s="42"/>
      <c r="BU50" s="42"/>
      <c r="BV50" s="42"/>
      <c r="BW50" s="42"/>
      <c r="BX50" s="42"/>
      <c r="BY50" s="42"/>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2"/>
      <c r="BN51" s="42"/>
      <c r="BO51" s="42"/>
      <c r="BP51" s="42"/>
      <c r="BQ51" s="42"/>
      <c r="BR51" s="42"/>
      <c r="BS51" s="42"/>
      <c r="BT51" s="42"/>
      <c r="BU51" s="42"/>
      <c r="BV51" s="42"/>
      <c r="BW51" s="42"/>
      <c r="BX51" s="42"/>
      <c r="BY51" s="42"/>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2"/>
      <c r="BN52" s="42"/>
      <c r="BO52" s="42"/>
      <c r="BP52" s="42"/>
      <c r="BQ52" s="42"/>
      <c r="BR52" s="42"/>
      <c r="BS52" s="42"/>
      <c r="BT52" s="42"/>
      <c r="BU52" s="42"/>
      <c r="BV52" s="42"/>
      <c r="BW52" s="42"/>
      <c r="BX52" s="42"/>
      <c r="BY52" s="42"/>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2"/>
      <c r="BN53" s="42"/>
      <c r="BO53" s="42"/>
      <c r="BP53" s="42"/>
      <c r="BQ53" s="42"/>
      <c r="BR53" s="42"/>
      <c r="BS53" s="42"/>
      <c r="BT53" s="42"/>
      <c r="BU53" s="42"/>
      <c r="BV53" s="42"/>
      <c r="BW53" s="42"/>
      <c r="BX53" s="42"/>
      <c r="BY53" s="42"/>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2"/>
      <c r="BN54" s="42"/>
      <c r="BO54" s="42"/>
      <c r="BP54" s="42"/>
      <c r="BQ54" s="42"/>
      <c r="BR54" s="42"/>
      <c r="BS54" s="42"/>
      <c r="BT54" s="42"/>
      <c r="BU54" s="42"/>
      <c r="BV54" s="42"/>
      <c r="BW54" s="42"/>
      <c r="BX54" s="42"/>
      <c r="BY54" s="42"/>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2"/>
      <c r="BN55" s="42"/>
      <c r="BO55" s="42"/>
      <c r="BP55" s="42"/>
      <c r="BQ55" s="42"/>
      <c r="BR55" s="42"/>
      <c r="BS55" s="42"/>
      <c r="BT55" s="42"/>
      <c r="BU55" s="42"/>
      <c r="BV55" s="42"/>
      <c r="BW55" s="42"/>
      <c r="BX55" s="42"/>
      <c r="BY55" s="42"/>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2"/>
      <c r="BN56" s="42"/>
      <c r="BO56" s="42"/>
      <c r="BP56" s="42"/>
      <c r="BQ56" s="42"/>
      <c r="BR56" s="42"/>
      <c r="BS56" s="42"/>
      <c r="BT56" s="42"/>
      <c r="BU56" s="42"/>
      <c r="BV56" s="42"/>
      <c r="BW56" s="42"/>
      <c r="BX56" s="42"/>
      <c r="BY56" s="42"/>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2"/>
      <c r="BN57" s="42"/>
      <c r="BO57" s="42"/>
      <c r="BP57" s="42"/>
      <c r="BQ57" s="42"/>
      <c r="BR57" s="42"/>
      <c r="BS57" s="42"/>
      <c r="BT57" s="42"/>
      <c r="BU57" s="42"/>
      <c r="BV57" s="42"/>
      <c r="BW57" s="42"/>
      <c r="BX57" s="42"/>
      <c r="BY57" s="42"/>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2"/>
      <c r="BN58" s="42"/>
      <c r="BO58" s="42"/>
      <c r="BP58" s="42"/>
      <c r="BQ58" s="42"/>
      <c r="BR58" s="42"/>
      <c r="BS58" s="42"/>
      <c r="BT58" s="42"/>
      <c r="BU58" s="42"/>
      <c r="BV58" s="42"/>
      <c r="BW58" s="42"/>
      <c r="BX58" s="42"/>
      <c r="BY58" s="42"/>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2"/>
      <c r="BN59" s="42"/>
      <c r="BO59" s="42"/>
      <c r="BP59" s="42"/>
      <c r="BQ59" s="42"/>
      <c r="BR59" s="42"/>
      <c r="BS59" s="42"/>
      <c r="BT59" s="42"/>
      <c r="BU59" s="42"/>
      <c r="BV59" s="42"/>
      <c r="BW59" s="42"/>
      <c r="BX59" s="42"/>
      <c r="BY59" s="42"/>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2"/>
      <c r="BN62" s="42"/>
      <c r="BO62" s="42"/>
      <c r="BP62" s="42"/>
      <c r="BQ62" s="42"/>
      <c r="BR62" s="42"/>
      <c r="BS62" s="42"/>
      <c r="BT62" s="42"/>
      <c r="BU62" s="42"/>
      <c r="BV62" s="42"/>
      <c r="BW62" s="42"/>
      <c r="BX62" s="42"/>
      <c r="BY62" s="42"/>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2"/>
      <c r="BN66" s="42"/>
      <c r="BO66" s="42"/>
      <c r="BP66" s="42"/>
      <c r="BQ66" s="42"/>
      <c r="BR66" s="42"/>
      <c r="BS66" s="42"/>
      <c r="BT66" s="42"/>
      <c r="BU66" s="42"/>
      <c r="BV66" s="42"/>
      <c r="BW66" s="42"/>
      <c r="BX66" s="42"/>
      <c r="BY66" s="42"/>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4"/>
    </row>
    <row r="83" spans="1:78">
      <c r="C83" s="18" t="s">
        <v>46</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47</v>
      </c>
      <c r="C85" s="12"/>
      <c r="D85" s="12"/>
      <c r="E85" s="12" t="s">
        <v>48</v>
      </c>
      <c r="F85" s="12" t="s">
        <v>50</v>
      </c>
      <c r="G85" s="12" t="s">
        <v>51</v>
      </c>
      <c r="H85" s="12" t="s">
        <v>45</v>
      </c>
      <c r="I85" s="12" t="s">
        <v>13</v>
      </c>
      <c r="J85" s="12" t="s">
        <v>52</v>
      </c>
      <c r="K85" s="12" t="s">
        <v>53</v>
      </c>
      <c r="L85" s="12" t="s">
        <v>35</v>
      </c>
      <c r="M85" s="12" t="s">
        <v>39</v>
      </c>
      <c r="N85" s="12" t="s">
        <v>54</v>
      </c>
      <c r="O85" s="12" t="s">
        <v>55</v>
      </c>
    </row>
    <row r="86" spans="1:78" hidden="1">
      <c r="B86" s="12"/>
      <c r="C86" s="12"/>
      <c r="D86" s="12"/>
      <c r="E86" s="12" t="str">
        <f>データ!AI6</f>
        <v/>
      </c>
      <c r="F86" s="12" t="s">
        <v>42</v>
      </c>
      <c r="G86" s="12" t="s">
        <v>42</v>
      </c>
      <c r="H86" s="12" t="str">
        <f>データ!BP6</f>
        <v>【786.37】</v>
      </c>
      <c r="I86" s="12" t="str">
        <f>データ!CA6</f>
        <v>【60.65】</v>
      </c>
      <c r="J86" s="12" t="str">
        <f>データ!CL6</f>
        <v>【256.97】</v>
      </c>
      <c r="K86" s="12" t="str">
        <f>データ!CW6</f>
        <v>【61.14】</v>
      </c>
      <c r="L86" s="12" t="str">
        <f>データ!DH6</f>
        <v>【86.91】</v>
      </c>
      <c r="M86" s="12" t="s">
        <v>42</v>
      </c>
      <c r="N86" s="12" t="s">
        <v>42</v>
      </c>
      <c r="O86" s="12" t="str">
        <f>データ!EO6</f>
        <v>【0.03】</v>
      </c>
    </row>
  </sheetData>
  <sheetProtection algorithmName="SHA-512" hashValue="IvRBM+baWVTTNcgMABalRDRnoDYUDr+9HHZoFVjiJN3rbEYK6AuzZG127B5Cvg8xhbwJcbUE5+QbVrUTJ54Jiw==" saltValue="mt3RX7hTDXVXECTp6KIgH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57</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59</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21</v>
      </c>
      <c r="B3" s="58" t="s">
        <v>36</v>
      </c>
      <c r="C3" s="58" t="s">
        <v>61</v>
      </c>
      <c r="D3" s="58" t="s">
        <v>62</v>
      </c>
      <c r="E3" s="58" t="s">
        <v>6</v>
      </c>
      <c r="F3" s="58" t="s">
        <v>5</v>
      </c>
      <c r="G3" s="58" t="s">
        <v>26</v>
      </c>
      <c r="H3" s="65" t="s">
        <v>58</v>
      </c>
      <c r="I3" s="68"/>
      <c r="J3" s="68"/>
      <c r="K3" s="68"/>
      <c r="L3" s="68"/>
      <c r="M3" s="68"/>
      <c r="N3" s="68"/>
      <c r="O3" s="68"/>
      <c r="P3" s="68"/>
      <c r="Q3" s="68"/>
      <c r="R3" s="68"/>
      <c r="S3" s="68"/>
      <c r="T3" s="68"/>
      <c r="U3" s="68"/>
      <c r="V3" s="68"/>
      <c r="W3" s="68"/>
      <c r="X3" s="73"/>
      <c r="Y3" s="76" t="s">
        <v>56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63</v>
      </c>
      <c r="B4" s="59"/>
      <c r="C4" s="59"/>
      <c r="D4" s="59"/>
      <c r="E4" s="59"/>
      <c r="F4" s="59"/>
      <c r="G4" s="59"/>
      <c r="H4" s="66"/>
      <c r="I4" s="69"/>
      <c r="J4" s="69"/>
      <c r="K4" s="69"/>
      <c r="L4" s="69"/>
      <c r="M4" s="69"/>
      <c r="N4" s="69"/>
      <c r="O4" s="69"/>
      <c r="P4" s="69"/>
      <c r="Q4" s="69"/>
      <c r="R4" s="69"/>
      <c r="S4" s="69"/>
      <c r="T4" s="69"/>
      <c r="U4" s="69"/>
      <c r="V4" s="69"/>
      <c r="W4" s="69"/>
      <c r="X4" s="74"/>
      <c r="Y4" s="77" t="s">
        <v>28</v>
      </c>
      <c r="Z4" s="77"/>
      <c r="AA4" s="77"/>
      <c r="AB4" s="77"/>
      <c r="AC4" s="77"/>
      <c r="AD4" s="77"/>
      <c r="AE4" s="77"/>
      <c r="AF4" s="77"/>
      <c r="AG4" s="77"/>
      <c r="AH4" s="77"/>
      <c r="AI4" s="77"/>
      <c r="AJ4" s="77" t="s">
        <v>49</v>
      </c>
      <c r="AK4" s="77"/>
      <c r="AL4" s="77"/>
      <c r="AM4" s="77"/>
      <c r="AN4" s="77"/>
      <c r="AO4" s="77"/>
      <c r="AP4" s="77"/>
      <c r="AQ4" s="77"/>
      <c r="AR4" s="77"/>
      <c r="AS4" s="77"/>
      <c r="AT4" s="77"/>
      <c r="AU4" s="77" t="s">
        <v>31</v>
      </c>
      <c r="AV4" s="77"/>
      <c r="AW4" s="77"/>
      <c r="AX4" s="77"/>
      <c r="AY4" s="77"/>
      <c r="AZ4" s="77"/>
      <c r="BA4" s="77"/>
      <c r="BB4" s="77"/>
      <c r="BC4" s="77"/>
      <c r="BD4" s="77"/>
      <c r="BE4" s="77"/>
      <c r="BF4" s="77" t="s">
        <v>64</v>
      </c>
      <c r="BG4" s="77"/>
      <c r="BH4" s="77"/>
      <c r="BI4" s="77"/>
      <c r="BJ4" s="77"/>
      <c r="BK4" s="77"/>
      <c r="BL4" s="77"/>
      <c r="BM4" s="77"/>
      <c r="BN4" s="77"/>
      <c r="BO4" s="77"/>
      <c r="BP4" s="77"/>
      <c r="BQ4" s="77" t="s">
        <v>17</v>
      </c>
      <c r="BR4" s="77"/>
      <c r="BS4" s="77"/>
      <c r="BT4" s="77"/>
      <c r="BU4" s="77"/>
      <c r="BV4" s="77"/>
      <c r="BW4" s="77"/>
      <c r="BX4" s="77"/>
      <c r="BY4" s="77"/>
      <c r="BZ4" s="77"/>
      <c r="CA4" s="77"/>
      <c r="CB4" s="77" t="s">
        <v>65</v>
      </c>
      <c r="CC4" s="77"/>
      <c r="CD4" s="77"/>
      <c r="CE4" s="77"/>
      <c r="CF4" s="77"/>
      <c r="CG4" s="77"/>
      <c r="CH4" s="77"/>
      <c r="CI4" s="77"/>
      <c r="CJ4" s="77"/>
      <c r="CK4" s="77"/>
      <c r="CL4" s="77"/>
      <c r="CM4" s="77" t="s">
        <v>0</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c r="A5" s="56" t="s">
        <v>70</v>
      </c>
      <c r="B5" s="60"/>
      <c r="C5" s="60"/>
      <c r="D5" s="60"/>
      <c r="E5" s="60"/>
      <c r="F5" s="60"/>
      <c r="G5" s="60"/>
      <c r="H5" s="67" t="s">
        <v>60</v>
      </c>
      <c r="I5" s="67" t="s">
        <v>71</v>
      </c>
      <c r="J5" s="67" t="s">
        <v>72</v>
      </c>
      <c r="K5" s="67" t="s">
        <v>73</v>
      </c>
      <c r="L5" s="67" t="s">
        <v>74</v>
      </c>
      <c r="M5" s="67" t="s">
        <v>9</v>
      </c>
      <c r="N5" s="67" t="s">
        <v>75</v>
      </c>
      <c r="O5" s="67" t="s">
        <v>76</v>
      </c>
      <c r="P5" s="67" t="s">
        <v>77</v>
      </c>
      <c r="Q5" s="67" t="s">
        <v>78</v>
      </c>
      <c r="R5" s="67" t="s">
        <v>79</v>
      </c>
      <c r="S5" s="67" t="s">
        <v>80</v>
      </c>
      <c r="T5" s="67" t="s">
        <v>81</v>
      </c>
      <c r="U5" s="67" t="s">
        <v>1</v>
      </c>
      <c r="V5" s="67" t="s">
        <v>82</v>
      </c>
      <c r="W5" s="67" t="s">
        <v>83</v>
      </c>
      <c r="X5" s="67" t="s">
        <v>84</v>
      </c>
      <c r="Y5" s="67" t="s">
        <v>85</v>
      </c>
      <c r="Z5" s="67" t="s">
        <v>86</v>
      </c>
      <c r="AA5" s="67" t="s">
        <v>87</v>
      </c>
      <c r="AB5" s="67" t="s">
        <v>88</v>
      </c>
      <c r="AC5" s="67" t="s">
        <v>89</v>
      </c>
      <c r="AD5" s="67" t="s">
        <v>90</v>
      </c>
      <c r="AE5" s="67" t="s">
        <v>92</v>
      </c>
      <c r="AF5" s="67" t="s">
        <v>93</v>
      </c>
      <c r="AG5" s="67" t="s">
        <v>94</v>
      </c>
      <c r="AH5" s="67" t="s">
        <v>95</v>
      </c>
      <c r="AI5" s="67" t="s">
        <v>47</v>
      </c>
      <c r="AJ5" s="67" t="s">
        <v>85</v>
      </c>
      <c r="AK5" s="67" t="s">
        <v>86</v>
      </c>
      <c r="AL5" s="67" t="s">
        <v>87</v>
      </c>
      <c r="AM5" s="67" t="s">
        <v>88</v>
      </c>
      <c r="AN5" s="67" t="s">
        <v>89</v>
      </c>
      <c r="AO5" s="67" t="s">
        <v>90</v>
      </c>
      <c r="AP5" s="67" t="s">
        <v>92</v>
      </c>
      <c r="AQ5" s="67" t="s">
        <v>93</v>
      </c>
      <c r="AR5" s="67" t="s">
        <v>94</v>
      </c>
      <c r="AS5" s="67" t="s">
        <v>95</v>
      </c>
      <c r="AT5" s="67" t="s">
        <v>91</v>
      </c>
      <c r="AU5" s="67" t="s">
        <v>85</v>
      </c>
      <c r="AV5" s="67" t="s">
        <v>86</v>
      </c>
      <c r="AW5" s="67" t="s">
        <v>87</v>
      </c>
      <c r="AX5" s="67" t="s">
        <v>88</v>
      </c>
      <c r="AY5" s="67" t="s">
        <v>89</v>
      </c>
      <c r="AZ5" s="67" t="s">
        <v>90</v>
      </c>
      <c r="BA5" s="67" t="s">
        <v>92</v>
      </c>
      <c r="BB5" s="67" t="s">
        <v>93</v>
      </c>
      <c r="BC5" s="67" t="s">
        <v>94</v>
      </c>
      <c r="BD5" s="67" t="s">
        <v>95</v>
      </c>
      <c r="BE5" s="67" t="s">
        <v>91</v>
      </c>
      <c r="BF5" s="67" t="s">
        <v>85</v>
      </c>
      <c r="BG5" s="67" t="s">
        <v>86</v>
      </c>
      <c r="BH5" s="67" t="s">
        <v>87</v>
      </c>
      <c r="BI5" s="67" t="s">
        <v>88</v>
      </c>
      <c r="BJ5" s="67" t="s">
        <v>89</v>
      </c>
      <c r="BK5" s="67" t="s">
        <v>90</v>
      </c>
      <c r="BL5" s="67" t="s">
        <v>92</v>
      </c>
      <c r="BM5" s="67" t="s">
        <v>93</v>
      </c>
      <c r="BN5" s="67" t="s">
        <v>94</v>
      </c>
      <c r="BO5" s="67" t="s">
        <v>95</v>
      </c>
      <c r="BP5" s="67" t="s">
        <v>91</v>
      </c>
      <c r="BQ5" s="67" t="s">
        <v>85</v>
      </c>
      <c r="BR5" s="67" t="s">
        <v>86</v>
      </c>
      <c r="BS5" s="67" t="s">
        <v>87</v>
      </c>
      <c r="BT5" s="67" t="s">
        <v>88</v>
      </c>
      <c r="BU5" s="67" t="s">
        <v>89</v>
      </c>
      <c r="BV5" s="67" t="s">
        <v>90</v>
      </c>
      <c r="BW5" s="67" t="s">
        <v>92</v>
      </c>
      <c r="BX5" s="67" t="s">
        <v>93</v>
      </c>
      <c r="BY5" s="67" t="s">
        <v>94</v>
      </c>
      <c r="BZ5" s="67" t="s">
        <v>95</v>
      </c>
      <c r="CA5" s="67" t="s">
        <v>91</v>
      </c>
      <c r="CB5" s="67" t="s">
        <v>85</v>
      </c>
      <c r="CC5" s="67" t="s">
        <v>86</v>
      </c>
      <c r="CD5" s="67" t="s">
        <v>87</v>
      </c>
      <c r="CE5" s="67" t="s">
        <v>88</v>
      </c>
      <c r="CF5" s="67" t="s">
        <v>89</v>
      </c>
      <c r="CG5" s="67" t="s">
        <v>90</v>
      </c>
      <c r="CH5" s="67" t="s">
        <v>92</v>
      </c>
      <c r="CI5" s="67" t="s">
        <v>93</v>
      </c>
      <c r="CJ5" s="67" t="s">
        <v>94</v>
      </c>
      <c r="CK5" s="67" t="s">
        <v>95</v>
      </c>
      <c r="CL5" s="67" t="s">
        <v>91</v>
      </c>
      <c r="CM5" s="67" t="s">
        <v>85</v>
      </c>
      <c r="CN5" s="67" t="s">
        <v>86</v>
      </c>
      <c r="CO5" s="67" t="s">
        <v>87</v>
      </c>
      <c r="CP5" s="67" t="s">
        <v>88</v>
      </c>
      <c r="CQ5" s="67" t="s">
        <v>89</v>
      </c>
      <c r="CR5" s="67" t="s">
        <v>90</v>
      </c>
      <c r="CS5" s="67" t="s">
        <v>92</v>
      </c>
      <c r="CT5" s="67" t="s">
        <v>93</v>
      </c>
      <c r="CU5" s="67" t="s">
        <v>94</v>
      </c>
      <c r="CV5" s="67" t="s">
        <v>95</v>
      </c>
      <c r="CW5" s="67" t="s">
        <v>91</v>
      </c>
      <c r="CX5" s="67" t="s">
        <v>85</v>
      </c>
      <c r="CY5" s="67" t="s">
        <v>86</v>
      </c>
      <c r="CZ5" s="67" t="s">
        <v>87</v>
      </c>
      <c r="DA5" s="67" t="s">
        <v>88</v>
      </c>
      <c r="DB5" s="67" t="s">
        <v>89</v>
      </c>
      <c r="DC5" s="67" t="s">
        <v>90</v>
      </c>
      <c r="DD5" s="67" t="s">
        <v>92</v>
      </c>
      <c r="DE5" s="67" t="s">
        <v>93</v>
      </c>
      <c r="DF5" s="67" t="s">
        <v>94</v>
      </c>
      <c r="DG5" s="67" t="s">
        <v>95</v>
      </c>
      <c r="DH5" s="67" t="s">
        <v>91</v>
      </c>
      <c r="DI5" s="67" t="s">
        <v>85</v>
      </c>
      <c r="DJ5" s="67" t="s">
        <v>86</v>
      </c>
      <c r="DK5" s="67" t="s">
        <v>87</v>
      </c>
      <c r="DL5" s="67" t="s">
        <v>88</v>
      </c>
      <c r="DM5" s="67" t="s">
        <v>89</v>
      </c>
      <c r="DN5" s="67" t="s">
        <v>90</v>
      </c>
      <c r="DO5" s="67" t="s">
        <v>92</v>
      </c>
      <c r="DP5" s="67" t="s">
        <v>93</v>
      </c>
      <c r="DQ5" s="67" t="s">
        <v>94</v>
      </c>
      <c r="DR5" s="67" t="s">
        <v>95</v>
      </c>
      <c r="DS5" s="67" t="s">
        <v>91</v>
      </c>
      <c r="DT5" s="67" t="s">
        <v>85</v>
      </c>
      <c r="DU5" s="67" t="s">
        <v>86</v>
      </c>
      <c r="DV5" s="67" t="s">
        <v>87</v>
      </c>
      <c r="DW5" s="67" t="s">
        <v>88</v>
      </c>
      <c r="DX5" s="67" t="s">
        <v>89</v>
      </c>
      <c r="DY5" s="67" t="s">
        <v>90</v>
      </c>
      <c r="DZ5" s="67" t="s">
        <v>92</v>
      </c>
      <c r="EA5" s="67" t="s">
        <v>93</v>
      </c>
      <c r="EB5" s="67" t="s">
        <v>94</v>
      </c>
      <c r="EC5" s="67" t="s">
        <v>95</v>
      </c>
      <c r="ED5" s="67" t="s">
        <v>91</v>
      </c>
      <c r="EE5" s="67" t="s">
        <v>85</v>
      </c>
      <c r="EF5" s="67" t="s">
        <v>86</v>
      </c>
      <c r="EG5" s="67" t="s">
        <v>87</v>
      </c>
      <c r="EH5" s="67" t="s">
        <v>88</v>
      </c>
      <c r="EI5" s="67" t="s">
        <v>89</v>
      </c>
      <c r="EJ5" s="67" t="s">
        <v>90</v>
      </c>
      <c r="EK5" s="67" t="s">
        <v>92</v>
      </c>
      <c r="EL5" s="67" t="s">
        <v>93</v>
      </c>
      <c r="EM5" s="67" t="s">
        <v>94</v>
      </c>
      <c r="EN5" s="67" t="s">
        <v>95</v>
      </c>
      <c r="EO5" s="67" t="s">
        <v>91</v>
      </c>
    </row>
    <row r="6" spans="1:145" s="55" customFormat="1">
      <c r="A6" s="56" t="s">
        <v>96</v>
      </c>
      <c r="B6" s="61">
        <f t="shared" ref="B6:X6" si="1">B7</f>
        <v>2021</v>
      </c>
      <c r="C6" s="61">
        <f t="shared" si="1"/>
        <v>193682</v>
      </c>
      <c r="D6" s="61">
        <f t="shared" si="1"/>
        <v>47</v>
      </c>
      <c r="E6" s="61">
        <f t="shared" si="1"/>
        <v>17</v>
      </c>
      <c r="F6" s="61">
        <f t="shared" si="1"/>
        <v>5</v>
      </c>
      <c r="G6" s="61">
        <f t="shared" si="1"/>
        <v>0</v>
      </c>
      <c r="H6" s="61" t="str">
        <f t="shared" si="1"/>
        <v>山梨県　富士川町</v>
      </c>
      <c r="I6" s="61" t="str">
        <f t="shared" si="1"/>
        <v>法非適用</v>
      </c>
      <c r="J6" s="61" t="str">
        <f t="shared" si="1"/>
        <v>下水道事業</v>
      </c>
      <c r="K6" s="61" t="str">
        <f t="shared" si="1"/>
        <v>農業集落排水</v>
      </c>
      <c r="L6" s="61" t="str">
        <f t="shared" si="1"/>
        <v>F2</v>
      </c>
      <c r="M6" s="61" t="str">
        <f t="shared" si="1"/>
        <v>非設置</v>
      </c>
      <c r="N6" s="70" t="str">
        <f t="shared" si="1"/>
        <v>-</v>
      </c>
      <c r="O6" s="70" t="str">
        <f t="shared" si="1"/>
        <v>該当数値なし</v>
      </c>
      <c r="P6" s="70">
        <f t="shared" si="1"/>
        <v>0.45</v>
      </c>
      <c r="Q6" s="70">
        <f t="shared" si="1"/>
        <v>90</v>
      </c>
      <c r="R6" s="70">
        <f t="shared" si="1"/>
        <v>4620</v>
      </c>
      <c r="S6" s="70">
        <f t="shared" si="1"/>
        <v>14475</v>
      </c>
      <c r="T6" s="70">
        <f t="shared" si="1"/>
        <v>112</v>
      </c>
      <c r="U6" s="70">
        <f t="shared" si="1"/>
        <v>129.24</v>
      </c>
      <c r="V6" s="70">
        <f t="shared" si="1"/>
        <v>65</v>
      </c>
      <c r="W6" s="70">
        <f t="shared" si="1"/>
        <v>0.2</v>
      </c>
      <c r="X6" s="70">
        <f t="shared" si="1"/>
        <v>325</v>
      </c>
      <c r="Y6" s="78">
        <f t="shared" ref="Y6:AH6" si="2">IF(Y7="",NA(),Y7)</f>
        <v>95.15</v>
      </c>
      <c r="Z6" s="78">
        <f t="shared" si="2"/>
        <v>95.18</v>
      </c>
      <c r="AA6" s="78">
        <f t="shared" si="2"/>
        <v>94.69</v>
      </c>
      <c r="AB6" s="78">
        <f t="shared" si="2"/>
        <v>95.49</v>
      </c>
      <c r="AC6" s="78">
        <f t="shared" si="2"/>
        <v>99.03</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0">
        <f t="shared" ref="BF6:BO6" si="5">IF(BF7="",NA(),BF7)</f>
        <v>0</v>
      </c>
      <c r="BG6" s="70">
        <f t="shared" si="5"/>
        <v>0</v>
      </c>
      <c r="BH6" s="70">
        <f t="shared" si="5"/>
        <v>0</v>
      </c>
      <c r="BI6" s="70">
        <f t="shared" si="5"/>
        <v>0</v>
      </c>
      <c r="BJ6" s="70">
        <f t="shared" si="5"/>
        <v>0</v>
      </c>
      <c r="BK6" s="78">
        <f t="shared" si="5"/>
        <v>855.8</v>
      </c>
      <c r="BL6" s="78">
        <f t="shared" si="5"/>
        <v>789.46</v>
      </c>
      <c r="BM6" s="78">
        <f t="shared" si="5"/>
        <v>826.83</v>
      </c>
      <c r="BN6" s="78">
        <f t="shared" si="5"/>
        <v>867.83</v>
      </c>
      <c r="BO6" s="78">
        <f t="shared" si="5"/>
        <v>791.76</v>
      </c>
      <c r="BP6" s="70" t="str">
        <f>IF(BP7="","",IF(BP7="-","【-】","【"&amp;SUBSTITUTE(TEXT(BP7,"#,##0.00"),"-","△")&amp;"】"))</f>
        <v>【786.37】</v>
      </c>
      <c r="BQ6" s="78">
        <f t="shared" ref="BQ6:BZ6" si="6">IF(BQ7="",NA(),BQ7)</f>
        <v>73.239999999999995</v>
      </c>
      <c r="BR6" s="78">
        <f t="shared" si="6"/>
        <v>73.08</v>
      </c>
      <c r="BS6" s="78">
        <f t="shared" si="6"/>
        <v>70.72</v>
      </c>
      <c r="BT6" s="78">
        <f t="shared" si="6"/>
        <v>74.31</v>
      </c>
      <c r="BU6" s="78">
        <f t="shared" si="6"/>
        <v>65.760000000000005</v>
      </c>
      <c r="BV6" s="78">
        <f t="shared" si="6"/>
        <v>59.8</v>
      </c>
      <c r="BW6" s="78">
        <f t="shared" si="6"/>
        <v>57.77</v>
      </c>
      <c r="BX6" s="78">
        <f t="shared" si="6"/>
        <v>57.31</v>
      </c>
      <c r="BY6" s="78">
        <f t="shared" si="6"/>
        <v>57.08</v>
      </c>
      <c r="BZ6" s="78">
        <f t="shared" si="6"/>
        <v>56.26</v>
      </c>
      <c r="CA6" s="70" t="str">
        <f>IF(CA7="","",IF(CA7="-","【-】","【"&amp;SUBSTITUTE(TEXT(CA7,"#,##0.00"),"-","△")&amp;"】"))</f>
        <v>【60.65】</v>
      </c>
      <c r="CB6" s="78">
        <f t="shared" ref="CB6:CK6" si="7">IF(CB7="",NA(),CB7)</f>
        <v>284.58999999999997</v>
      </c>
      <c r="CC6" s="78">
        <f t="shared" si="7"/>
        <v>292.20999999999998</v>
      </c>
      <c r="CD6" s="78">
        <f t="shared" si="7"/>
        <v>304.60000000000002</v>
      </c>
      <c r="CE6" s="78">
        <f t="shared" si="7"/>
        <v>287.76</v>
      </c>
      <c r="CF6" s="78">
        <f t="shared" si="7"/>
        <v>326.3</v>
      </c>
      <c r="CG6" s="78">
        <f t="shared" si="7"/>
        <v>263.76</v>
      </c>
      <c r="CH6" s="78">
        <f t="shared" si="7"/>
        <v>274.35000000000002</v>
      </c>
      <c r="CI6" s="78">
        <f t="shared" si="7"/>
        <v>273.52</v>
      </c>
      <c r="CJ6" s="78">
        <f t="shared" si="7"/>
        <v>274.99</v>
      </c>
      <c r="CK6" s="78">
        <f t="shared" si="7"/>
        <v>282.08999999999997</v>
      </c>
      <c r="CL6" s="70" t="str">
        <f>IF(CL7="","",IF(CL7="-","【-】","【"&amp;SUBSTITUTE(TEXT(CL7,"#,##0.00"),"-","△")&amp;"】"))</f>
        <v>【256.97】</v>
      </c>
      <c r="CM6" s="78">
        <f t="shared" ref="CM6:CV6" si="8">IF(CM7="",NA(),CM7)</f>
        <v>54.35</v>
      </c>
      <c r="CN6" s="78">
        <f t="shared" si="8"/>
        <v>52.17</v>
      </c>
      <c r="CO6" s="78">
        <f t="shared" si="8"/>
        <v>50</v>
      </c>
      <c r="CP6" s="78">
        <f t="shared" si="8"/>
        <v>52.17</v>
      </c>
      <c r="CQ6" s="78">
        <f t="shared" si="8"/>
        <v>52.17</v>
      </c>
      <c r="CR6" s="78">
        <f t="shared" si="8"/>
        <v>51.75</v>
      </c>
      <c r="CS6" s="78">
        <f t="shared" si="8"/>
        <v>50.68</v>
      </c>
      <c r="CT6" s="78">
        <f t="shared" si="8"/>
        <v>50.14</v>
      </c>
      <c r="CU6" s="78">
        <f t="shared" si="8"/>
        <v>54.83</v>
      </c>
      <c r="CV6" s="78">
        <f t="shared" si="8"/>
        <v>66.53</v>
      </c>
      <c r="CW6" s="70" t="str">
        <f>IF(CW7="","",IF(CW7="-","【-】","【"&amp;SUBSTITUTE(TEXT(CW7,"#,##0.00"),"-","△")&amp;"】"))</f>
        <v>【61.14】</v>
      </c>
      <c r="CX6" s="78">
        <f t="shared" ref="CX6:DG6" si="9">IF(CX7="",NA(),CX7)</f>
        <v>97.06</v>
      </c>
      <c r="CY6" s="78">
        <f t="shared" si="9"/>
        <v>95.52</v>
      </c>
      <c r="CZ6" s="78">
        <f t="shared" si="9"/>
        <v>94.03</v>
      </c>
      <c r="DA6" s="78">
        <f t="shared" si="9"/>
        <v>93.94</v>
      </c>
      <c r="DB6" s="78">
        <f t="shared" si="9"/>
        <v>93.85</v>
      </c>
      <c r="DC6" s="78">
        <f t="shared" si="9"/>
        <v>84.84</v>
      </c>
      <c r="DD6" s="78">
        <f t="shared" si="9"/>
        <v>84.86</v>
      </c>
      <c r="DE6" s="78">
        <f t="shared" si="9"/>
        <v>84.98</v>
      </c>
      <c r="DF6" s="78">
        <f t="shared" si="9"/>
        <v>84.7</v>
      </c>
      <c r="DG6" s="78">
        <f t="shared" si="9"/>
        <v>84.67</v>
      </c>
      <c r="DH6" s="70" t="str">
        <f>IF(DH7="","",IF(DH7="-","【-】","【"&amp;SUBSTITUTE(TEXT(DH7,"#,##0.00"),"-","△")&amp;"】"))</f>
        <v>【86.91】</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1.e-002</v>
      </c>
      <c r="EK6" s="78">
        <f t="shared" si="12"/>
        <v>1.e-002</v>
      </c>
      <c r="EL6" s="78">
        <f t="shared" si="12"/>
        <v>2.e-002</v>
      </c>
      <c r="EM6" s="78">
        <f t="shared" si="12"/>
        <v>0.25</v>
      </c>
      <c r="EN6" s="78">
        <f t="shared" si="12"/>
        <v>5.e-002</v>
      </c>
      <c r="EO6" s="70" t="str">
        <f>IF(EO7="","",IF(EO7="-","【-】","【"&amp;SUBSTITUTE(TEXT(EO7,"#,##0.00"),"-","△")&amp;"】"))</f>
        <v>【0.03】</v>
      </c>
    </row>
    <row r="7" spans="1:145" s="55" customFormat="1">
      <c r="A7" s="56"/>
      <c r="B7" s="62">
        <v>2021</v>
      </c>
      <c r="C7" s="62">
        <v>193682</v>
      </c>
      <c r="D7" s="62">
        <v>47</v>
      </c>
      <c r="E7" s="62">
        <v>17</v>
      </c>
      <c r="F7" s="62">
        <v>5</v>
      </c>
      <c r="G7" s="62">
        <v>0</v>
      </c>
      <c r="H7" s="62" t="s">
        <v>97</v>
      </c>
      <c r="I7" s="62" t="s">
        <v>98</v>
      </c>
      <c r="J7" s="62" t="s">
        <v>99</v>
      </c>
      <c r="K7" s="62" t="s">
        <v>100</v>
      </c>
      <c r="L7" s="62" t="s">
        <v>101</v>
      </c>
      <c r="M7" s="62" t="s">
        <v>102</v>
      </c>
      <c r="N7" s="71" t="s">
        <v>42</v>
      </c>
      <c r="O7" s="71" t="s">
        <v>103</v>
      </c>
      <c r="P7" s="71">
        <v>0.45</v>
      </c>
      <c r="Q7" s="71">
        <v>90</v>
      </c>
      <c r="R7" s="71">
        <v>4620</v>
      </c>
      <c r="S7" s="71">
        <v>14475</v>
      </c>
      <c r="T7" s="71">
        <v>112</v>
      </c>
      <c r="U7" s="71">
        <v>129.24</v>
      </c>
      <c r="V7" s="71">
        <v>65</v>
      </c>
      <c r="W7" s="71">
        <v>0.2</v>
      </c>
      <c r="X7" s="71">
        <v>325</v>
      </c>
      <c r="Y7" s="71">
        <v>95.15</v>
      </c>
      <c r="Z7" s="71">
        <v>95.18</v>
      </c>
      <c r="AA7" s="71">
        <v>94.69</v>
      </c>
      <c r="AB7" s="71">
        <v>95.49</v>
      </c>
      <c r="AC7" s="71">
        <v>99.03</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0</v>
      </c>
      <c r="BG7" s="71">
        <v>0</v>
      </c>
      <c r="BH7" s="71">
        <v>0</v>
      </c>
      <c r="BI7" s="71">
        <v>0</v>
      </c>
      <c r="BJ7" s="71">
        <v>0</v>
      </c>
      <c r="BK7" s="71">
        <v>855.8</v>
      </c>
      <c r="BL7" s="71">
        <v>789.46</v>
      </c>
      <c r="BM7" s="71">
        <v>826.83</v>
      </c>
      <c r="BN7" s="71">
        <v>867.83</v>
      </c>
      <c r="BO7" s="71">
        <v>791.76</v>
      </c>
      <c r="BP7" s="71">
        <v>786.37</v>
      </c>
      <c r="BQ7" s="71">
        <v>73.239999999999995</v>
      </c>
      <c r="BR7" s="71">
        <v>73.08</v>
      </c>
      <c r="BS7" s="71">
        <v>70.72</v>
      </c>
      <c r="BT7" s="71">
        <v>74.31</v>
      </c>
      <c r="BU7" s="71">
        <v>65.760000000000005</v>
      </c>
      <c r="BV7" s="71">
        <v>59.8</v>
      </c>
      <c r="BW7" s="71">
        <v>57.77</v>
      </c>
      <c r="BX7" s="71">
        <v>57.31</v>
      </c>
      <c r="BY7" s="71">
        <v>57.08</v>
      </c>
      <c r="BZ7" s="71">
        <v>56.26</v>
      </c>
      <c r="CA7" s="71">
        <v>60.65</v>
      </c>
      <c r="CB7" s="71">
        <v>284.58999999999997</v>
      </c>
      <c r="CC7" s="71">
        <v>292.20999999999998</v>
      </c>
      <c r="CD7" s="71">
        <v>304.60000000000002</v>
      </c>
      <c r="CE7" s="71">
        <v>287.76</v>
      </c>
      <c r="CF7" s="71">
        <v>326.3</v>
      </c>
      <c r="CG7" s="71">
        <v>263.76</v>
      </c>
      <c r="CH7" s="71">
        <v>274.35000000000002</v>
      </c>
      <c r="CI7" s="71">
        <v>273.52</v>
      </c>
      <c r="CJ7" s="71">
        <v>274.99</v>
      </c>
      <c r="CK7" s="71">
        <v>282.08999999999997</v>
      </c>
      <c r="CL7" s="71">
        <v>256.97000000000003</v>
      </c>
      <c r="CM7" s="71">
        <v>54.35</v>
      </c>
      <c r="CN7" s="71">
        <v>52.17</v>
      </c>
      <c r="CO7" s="71">
        <v>50</v>
      </c>
      <c r="CP7" s="71">
        <v>52.17</v>
      </c>
      <c r="CQ7" s="71">
        <v>52.17</v>
      </c>
      <c r="CR7" s="71">
        <v>51.75</v>
      </c>
      <c r="CS7" s="71">
        <v>50.68</v>
      </c>
      <c r="CT7" s="71">
        <v>50.14</v>
      </c>
      <c r="CU7" s="71">
        <v>54.83</v>
      </c>
      <c r="CV7" s="71">
        <v>66.53</v>
      </c>
      <c r="CW7" s="71">
        <v>61.14</v>
      </c>
      <c r="CX7" s="71">
        <v>97.06</v>
      </c>
      <c r="CY7" s="71">
        <v>95.52</v>
      </c>
      <c r="CZ7" s="71">
        <v>94.03</v>
      </c>
      <c r="DA7" s="71">
        <v>93.94</v>
      </c>
      <c r="DB7" s="71">
        <v>93.85</v>
      </c>
      <c r="DC7" s="71">
        <v>84.84</v>
      </c>
      <c r="DD7" s="71">
        <v>84.86</v>
      </c>
      <c r="DE7" s="71">
        <v>84.98</v>
      </c>
      <c r="DF7" s="71">
        <v>84.7</v>
      </c>
      <c r="DG7" s="71">
        <v>84.67</v>
      </c>
      <c r="DH7" s="71">
        <v>86.91</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1.e-002</v>
      </c>
      <c r="EK7" s="71">
        <v>1.e-002</v>
      </c>
      <c r="EL7" s="71">
        <v>2.e-002</v>
      </c>
      <c r="EM7" s="71">
        <v>0.25</v>
      </c>
      <c r="EN7" s="71">
        <v>5.e-002</v>
      </c>
      <c r="EO7" s="71">
        <v>3.e-002</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104</v>
      </c>
      <c r="C9" s="57" t="s">
        <v>105</v>
      </c>
      <c r="D9" s="57" t="s">
        <v>106</v>
      </c>
      <c r="E9" s="57" t="s">
        <v>107</v>
      </c>
      <c r="F9" s="57" t="s">
        <v>108</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36</v>
      </c>
      <c r="B10" s="63">
        <f>DATEVALUE($B7+12-B11&amp;"/1/"&amp;B12)</f>
        <v>47119</v>
      </c>
      <c r="C10" s="63">
        <f>DATEVALUE($B7+12-C11&amp;"/1/"&amp;C12)</f>
        <v>47484</v>
      </c>
      <c r="D10" s="64">
        <f>DATEVALUE($B7+12-D11&amp;"/1/"&amp;D12)</f>
        <v>47849</v>
      </c>
      <c r="E10" s="64">
        <f>DATEVALUE($B7+12-E11&amp;"/1/"&amp;E12)</f>
        <v>48215</v>
      </c>
      <c r="F10" s="64">
        <f>DATEVALUE($B7+12-F11&amp;"/1/"&amp;F12)</f>
        <v>48582</v>
      </c>
    </row>
    <row r="11" spans="1:145">
      <c r="B11">
        <v>4</v>
      </c>
      <c r="C11">
        <v>3</v>
      </c>
      <c r="D11">
        <v>2</v>
      </c>
      <c r="E11">
        <v>1</v>
      </c>
      <c r="F11">
        <v>0</v>
      </c>
      <c r="G11" t="s">
        <v>109</v>
      </c>
    </row>
    <row r="12" spans="1:145">
      <c r="B12">
        <v>1</v>
      </c>
      <c r="C12">
        <v>1</v>
      </c>
      <c r="D12">
        <v>1</v>
      </c>
      <c r="E12">
        <v>2</v>
      </c>
      <c r="F12">
        <v>3</v>
      </c>
      <c r="G12" t="s">
        <v>110</v>
      </c>
    </row>
    <row r="13" spans="1:145">
      <c r="B13" t="s">
        <v>111</v>
      </c>
      <c r="C13" t="s">
        <v>111</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FJPCA221014a</cp:lastModifiedBy>
  <dcterms:created xsi:type="dcterms:W3CDTF">2022-12-01T01:57:25Z</dcterms:created>
  <dcterms:modified xsi:type="dcterms:W3CDTF">2023-02-02T10:39:01Z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2023-02-02T10:39:01Z</vt:filetime>
  </property>
</Properties>
</file>