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9028a\Desktop\令和4年度\経営比較分析表\02法非適簡水【経営比較分析表】2021_193682_47_010\"/>
    </mc:Choice>
  </mc:AlternateContent>
  <workbookProtection workbookAlgorithmName="SHA-512" workbookHashValue="a53zqoKBIHRHHlwZESzdLiHLCO4R6R8pMBVn77sH7dmRjy6+NWI9xrMD4txKqILAtOfKb/r+O7OemP7l4x1O7A==" workbookSaltValue="ucPRwA5+jzukGP9sH0T8d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<sst xmlns="http://schemas.openxmlformats.org/spreadsheetml/2006/main" count="233" uniqueCount="118">
  <si>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</si>
  <si>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</si>
  <si>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</si>
  <si>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</si>
  <si>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</si>
  <si>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</si>
  <si>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</si>
  <si>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</si>
  <si>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</si>
  <si>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</si>
  <si>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</si>
  <si>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</si>
  <si>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</si>
  <si>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</si>
  <si>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</si>
  <si>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</si>
  <si>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</si>
  <si>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</si>
  <si>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</si>
  <si>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</si>
  <si>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</si>
  <si>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</si>
  <si>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</si>
  <si>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</si>
  <si>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</si>
  <si>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</si>
  <si>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</si>
  <si>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</si>
  <si>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</si>
  <si>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</si>
  <si>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</si>
  <si>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</si>
  <si>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</si>
  <si>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</si>
  <si>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</si>
  <si>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</si>
  <si>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</si>
  <si>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</si>
  <si>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</si>
  <si>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</si>
  <si>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</si>
  <si>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</si>
  <si>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</si>
  <si>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</si>
  <si>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</si>
  <si>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</si>
  <si>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</si>
  <si>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</si>
  <si>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</si>
  <si>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</si>
  <si>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</si>
  <si>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</si>
  <si>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</si>
  <si>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</si>
  <si>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</si>
  <si>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</si>
  <si>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</si>
  <si>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</si>
  <si>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</si>
  <si>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</si>
  <si>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</si>
  <si>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</si>
  <si>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</si>
  <si>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</si>
  <si>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</si>
  <si>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</si>
  <si>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</si>
  <si>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</si>
  <si>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</si>
  <si>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</si>
  <si>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</si>
  <si>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</si>
  <si>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</si>
  <si>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</si>
  <si>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</si>
  <si>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</si>
  <si>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</si>
  <si>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</si>
  <si>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</si>
  <si>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</si>
  <si>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</si>
  <si>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</si>
  <si>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</si>
  <si>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</si>
  <si>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</si>
  <si>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</si>
  <si>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</si>
  <si>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</si>
  <si>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</si>
  <si>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</si>
  <si>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</si>
  <si>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</si>
  <si>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</si>
  <si>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</si>
  <si>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</si>
  <si>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</si>
  <si>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</si>
  <si>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</si>
  <si>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</si>
  <si>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</si>
  <si>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</si>
  <si>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</si>
  <si>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</si>
  <si>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</si>
  <si>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</si>
  <si>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</si>
  <si>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</si>
  <si>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</si>
  <si>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</si>
  <si>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</si>
  <si>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</si>
  <si>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</si>
  <si>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</si>
  <si>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</si>
  <si>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</si>
  <si>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・収益的収支比率は、類似団体平均値と比較し低い状況である。段階的に使用料改定を実施しているが、それ以上に老朽管の更新等の経費が増加し、一般会計繰入金に依存せざるを得ない状況となっている。
・料金回収率は、類似団体平均値と比較し低い状況である。適正な使用料収入の確保を図る。
・近年、老朽管の破裂や漏水箇所が増加傾向であり、有収率及び施設利用率が不安定に推移している。今後においても引き続き老朽施設の更新を進める。
</t>
    <rPh sb="1" eb="3">
      <t>シュウエキ</t>
    </rPh>
    <rPh sb="3" eb="4">
      <t>テキ</t>
    </rPh>
    <rPh sb="4" eb="6">
      <t>シュウシ</t>
    </rPh>
    <rPh sb="6" eb="8">
      <t>ヒリツ</t>
    </rPh>
    <rPh sb="10" eb="12">
      <t>ルイジ</t>
    </rPh>
    <rPh sb="12" eb="14">
      <t>ダンタイ</t>
    </rPh>
    <rPh sb="14" eb="17">
      <t>ヘイキンチ</t>
    </rPh>
    <rPh sb="18" eb="20">
      <t>ヒカク</t>
    </rPh>
    <rPh sb="21" eb="22">
      <t>ヒク</t>
    </rPh>
    <rPh sb="23" eb="25">
      <t>ジョウキョウ</t>
    </rPh>
    <rPh sb="29" eb="32">
      <t>ダンカイテキ</t>
    </rPh>
    <rPh sb="33" eb="36">
      <t>シヨウリョウ</t>
    </rPh>
    <rPh sb="36" eb="38">
      <t>カイテイ</t>
    </rPh>
    <rPh sb="39" eb="41">
      <t>ジッシ</t>
    </rPh>
    <rPh sb="49" eb="51">
      <t>イジョウ</t>
    </rPh>
    <rPh sb="52" eb="54">
      <t>ロウキュウ</t>
    </rPh>
    <rPh sb="54" eb="55">
      <t>カン</t>
    </rPh>
    <rPh sb="56" eb="58">
      <t>コウシン</t>
    </rPh>
    <rPh sb="58" eb="59">
      <t>トウ</t>
    </rPh>
    <rPh sb="60" eb="62">
      <t>ケイヒ</t>
    </rPh>
    <rPh sb="63" eb="65">
      <t>ゾウカ</t>
    </rPh>
    <rPh sb="67" eb="69">
      <t>イッパン</t>
    </rPh>
    <rPh sb="69" eb="71">
      <t>カイケイ</t>
    </rPh>
    <rPh sb="71" eb="73">
      <t>クリイレ</t>
    </rPh>
    <rPh sb="73" eb="74">
      <t>キン</t>
    </rPh>
    <rPh sb="75" eb="77">
      <t>イゾン</t>
    </rPh>
    <rPh sb="81" eb="82">
      <t>エ</t>
    </rPh>
    <rPh sb="84" eb="86">
      <t>ジョウキョウ</t>
    </rPh>
    <rPh sb="95" eb="97">
      <t>リョウキン</t>
    </rPh>
    <rPh sb="97" eb="99">
      <t>カイシュウ</t>
    </rPh>
    <rPh sb="99" eb="100">
      <t>リツ</t>
    </rPh>
    <rPh sb="102" eb="104">
      <t>ルイジ</t>
    </rPh>
    <rPh sb="104" eb="106">
      <t>ダンタイ</t>
    </rPh>
    <rPh sb="106" eb="109">
      <t>ヘイキンチ</t>
    </rPh>
    <rPh sb="110" eb="112">
      <t>ヒカク</t>
    </rPh>
    <rPh sb="113" eb="114">
      <t>ヒク</t>
    </rPh>
    <rPh sb="115" eb="117">
      <t>ジョウキョウ</t>
    </rPh>
    <rPh sb="121" eb="123">
      <t>テキセイ</t>
    </rPh>
    <rPh sb="124" eb="127">
      <t>シヨウリョウ</t>
    </rPh>
    <rPh sb="127" eb="129">
      <t>シュウニュウ</t>
    </rPh>
    <rPh sb="130" eb="132">
      <t>カクホ</t>
    </rPh>
    <rPh sb="133" eb="134">
      <t>ハカ</t>
    </rPh>
    <rPh sb="138" eb="140">
      <t>キンネン</t>
    </rPh>
    <rPh sb="141" eb="143">
      <t>ロウキュウ</t>
    </rPh>
    <rPh sb="143" eb="144">
      <t>カン</t>
    </rPh>
    <rPh sb="145" eb="147">
      <t>ハレツ</t>
    </rPh>
    <rPh sb="148" eb="150">
      <t>ロウスイ</t>
    </rPh>
    <rPh sb="150" eb="152">
      <t>カショ</t>
    </rPh>
    <rPh sb="153" eb="155">
      <t>ゾウカ</t>
    </rPh>
    <rPh sb="155" eb="157">
      <t>ケイコウ</t>
    </rPh>
    <rPh sb="161" eb="163">
      <t>ユウシュウ</t>
    </rPh>
    <rPh sb="163" eb="164">
      <t>リツ</t>
    </rPh>
    <rPh sb="164" eb="165">
      <t>オヨ</t>
    </rPh>
    <rPh sb="166" eb="168">
      <t>シセツ</t>
    </rPh>
    <rPh sb="168" eb="170">
      <t>リヨウ</t>
    </rPh>
    <rPh sb="170" eb="171">
      <t>リツ</t>
    </rPh>
    <rPh sb="172" eb="175">
      <t>フアンテイ</t>
    </rPh>
    <rPh sb="176" eb="178">
      <t>スイイ</t>
    </rPh>
    <rPh sb="183" eb="185">
      <t>コンゴ</t>
    </rPh>
    <rPh sb="190" eb="191">
      <t>ヒ</t>
    </rPh>
    <rPh sb="192" eb="193">
      <t>ツヅ</t>
    </rPh>
    <rPh sb="194" eb="196">
      <t>ロウキュウ</t>
    </rPh>
    <rPh sb="196" eb="198">
      <t>シセツ</t>
    </rPh>
    <rPh sb="199" eb="201">
      <t>コウシン</t>
    </rPh>
    <rPh sb="202" eb="203">
      <t>スス</t>
    </rPh>
    <phoneticPr fontId="4"/>
  </si>
  <si>
    <t>・依然として一般会計繰入金に依存した経営状況にあり、老朽施設及び老朽管路の更新事業が必要とされる。今後も計画的に料金の改定をおこない、収益の確保に努めるとともに、施設・設備の維持管理費用等の抑制・節減に努めながら、経営の効率化を図る。</t>
    <rPh sb="1" eb="3">
      <t>イゼン</t>
    </rPh>
    <rPh sb="6" eb="8">
      <t>イッパン</t>
    </rPh>
    <rPh sb="8" eb="10">
      <t>カイケイ</t>
    </rPh>
    <rPh sb="10" eb="12">
      <t>クリイレ</t>
    </rPh>
    <rPh sb="12" eb="13">
      <t>キン</t>
    </rPh>
    <rPh sb="14" eb="16">
      <t>イゾン</t>
    </rPh>
    <rPh sb="18" eb="20">
      <t>ケイエイ</t>
    </rPh>
    <rPh sb="20" eb="22">
      <t>ジョウキョウ</t>
    </rPh>
    <rPh sb="26" eb="28">
      <t>ロウキュウ</t>
    </rPh>
    <rPh sb="28" eb="30">
      <t>シセツ</t>
    </rPh>
    <rPh sb="30" eb="31">
      <t>オヨ</t>
    </rPh>
    <rPh sb="32" eb="34">
      <t>ロウキュウ</t>
    </rPh>
    <rPh sb="34" eb="36">
      <t>カンロ</t>
    </rPh>
    <rPh sb="37" eb="39">
      <t>コウシン</t>
    </rPh>
    <rPh sb="39" eb="41">
      <t>ジギョウ</t>
    </rPh>
    <rPh sb="42" eb="44">
      <t>ヒツヨウ</t>
    </rPh>
    <rPh sb="49" eb="51">
      <t>コンゴ</t>
    </rPh>
    <rPh sb="52" eb="54">
      <t>ケイカク</t>
    </rPh>
    <rPh sb="54" eb="55">
      <t>テキ</t>
    </rPh>
    <rPh sb="56" eb="58">
      <t>リョウキン</t>
    </rPh>
    <rPh sb="59" eb="61">
      <t>カイテイ</t>
    </rPh>
    <rPh sb="67" eb="69">
      <t>シュウエキ</t>
    </rPh>
    <rPh sb="70" eb="72">
      <t>カクホ</t>
    </rPh>
    <rPh sb="73" eb="74">
      <t>ツト</t>
    </rPh>
    <rPh sb="81" eb="83">
      <t>シセツ</t>
    </rPh>
    <rPh sb="84" eb="86">
      <t>セツビ</t>
    </rPh>
    <rPh sb="87" eb="89">
      <t>イジ</t>
    </rPh>
    <rPh sb="89" eb="91">
      <t>カンリ</t>
    </rPh>
    <rPh sb="91" eb="93">
      <t>ヒヨウ</t>
    </rPh>
    <rPh sb="93" eb="94">
      <t>トウ</t>
    </rPh>
    <rPh sb="95" eb="97">
      <t>ヨクセイ</t>
    </rPh>
    <rPh sb="98" eb="100">
      <t>セツゲン</t>
    </rPh>
    <rPh sb="101" eb="102">
      <t>ツト</t>
    </rPh>
    <rPh sb="107" eb="109">
      <t>ケイエイ</t>
    </rPh>
    <rPh sb="110" eb="113">
      <t>コウリツカ</t>
    </rPh>
    <rPh sb="114" eb="115">
      <t>ハカ</t>
    </rPh>
    <phoneticPr fontId="4"/>
  </si>
  <si>
    <t>・供用開始後、50年以上経過している事から老朽施設及び老朽管の更新をおこなっている。管路更新率も依然として低い状況にあるので、今後も引き続き、必要財源を確保し、更新等を進める。</t>
    <rPh sb="1" eb="3">
      <t>キョウヨウ</t>
    </rPh>
    <rPh sb="3" eb="5">
      <t>カイシ</t>
    </rPh>
    <rPh sb="5" eb="6">
      <t>ゴ</t>
    </rPh>
    <rPh sb="9" eb="10">
      <t>ネン</t>
    </rPh>
    <rPh sb="10" eb="12">
      <t>イジョウ</t>
    </rPh>
    <rPh sb="12" eb="14">
      <t>ケイカ</t>
    </rPh>
    <rPh sb="18" eb="19">
      <t>コト</t>
    </rPh>
    <rPh sb="21" eb="23">
      <t>ロウキュウ</t>
    </rPh>
    <rPh sb="23" eb="25">
      <t>シセツ</t>
    </rPh>
    <rPh sb="25" eb="26">
      <t>オヨ</t>
    </rPh>
    <rPh sb="27" eb="29">
      <t>ロウキュウ</t>
    </rPh>
    <rPh sb="29" eb="30">
      <t>カン</t>
    </rPh>
    <rPh sb="31" eb="33">
      <t>コウシン</t>
    </rPh>
    <rPh sb="42" eb="47">
      <t>カンロコウシンリツ</t>
    </rPh>
    <rPh sb="48" eb="50">
      <t>イゼン</t>
    </rPh>
    <rPh sb="53" eb="54">
      <t>ヒク</t>
    </rPh>
    <rPh sb="55" eb="57">
      <t>ジョウキョウ</t>
    </rPh>
    <rPh sb="63" eb="65">
      <t>コンゴ</t>
    </rPh>
    <rPh sb="66" eb="67">
      <t>ヒ</t>
    </rPh>
    <rPh sb="68" eb="69">
      <t>ツヅ</t>
    </rPh>
    <rPh sb="71" eb="73">
      <t>ヒツヨウ</t>
    </rPh>
    <rPh sb="73" eb="75">
      <t>ザイゲン</t>
    </rPh>
    <rPh sb="76" eb="78">
      <t>カクホ</t>
    </rPh>
    <rPh sb="80" eb="82">
      <t>コウシン</t>
    </rPh>
    <rPh sb="82" eb="83">
      <t>トウ</t>
    </rPh>
    <rPh sb="84" eb="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</si>
</sst>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2" xfId="0" applyFont="1" applyBorder="1" applyAlignment="1" applyProtection="1">
      <alignment horizontal="center" vertical="center" shrinkToFit="1"/>
      <protection hidden="1"/>
    </xf>
    <xf numFmtId="177" fontId="15" fillId="0" borderId="2" xfId="0" applyNumberFormat="1" applyFont="1" applyBorder="1" applyAlignment="1" applyProtection="1">
      <alignment horizontal="center" vertical="center" shrinkToFit="1"/>
      <protection hidden="1"/>
    </xf>
    <xf numFmtId="176" fontId="15" fillId="0" borderId="2" xfId="0" applyNumberFormat="1" applyFont="1" applyBorder="1" applyAlignment="1" applyProtection="1">
      <alignment horizontal="center" vertical="center"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0.03</c:v>
                </c:pt>
                <c:pt idx="1">
                  <c:v>0.76</c:v>
                </c:pt>
                <c:pt idx="2">
                  <c:v>0.93</c:v>
                </c:pt>
                <c:pt idx="3">
                  <c:v>0.28000000000000003</c:v>
                </c:pt>
                <c:pt idx="4">
                  <c:v>0.15</c:v>
                </c:pt>
              </c:numCache>
            </c:numRef>
          </c:val>
          <c:extLst>
            <c:ext xmlns:c16="http://schemas.microsoft.com/office/drawing/2014/chart" uri="{C3380CC4-5D6E-409C-BE32-E72D297353CC}">
              <c16:uniqueId val="{00000000-0496-48E5-8C2D-01577274336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496-48E5-8C2D-01577274336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44.79</c:v>
                </c:pt>
                <c:pt idx="1">
                  <c:v>77.540000000000006</c:v>
                </c:pt>
                <c:pt idx="2">
                  <c:v>86.4</c:v>
                </c:pt>
                <c:pt idx="3">
                  <c:v>78.58</c:v>
                </c:pt>
                <c:pt idx="4">
                  <c:v>76.08</c:v>
                </c:pt>
              </c:numCache>
            </c:numRef>
          </c:val>
          <c:extLst>
            <c:ext xmlns:c16="http://schemas.microsoft.com/office/drawing/2014/chart" uri="{C3380CC4-5D6E-409C-BE32-E72D297353CC}">
              <c16:uniqueId val="{00000000-80D0-4480-8DB6-2CC89AA5801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80D0-4480-8DB6-2CC89AA5801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61.17</c:v>
                </c:pt>
                <c:pt idx="1">
                  <c:v>68.349999999999994</c:v>
                </c:pt>
                <c:pt idx="2">
                  <c:v>58.9</c:v>
                </c:pt>
                <c:pt idx="3">
                  <c:v>66.099999999999994</c:v>
                </c:pt>
                <c:pt idx="4">
                  <c:v>65.27</c:v>
                </c:pt>
              </c:numCache>
            </c:numRef>
          </c:val>
          <c:extLst>
            <c:ext xmlns:c16="http://schemas.microsoft.com/office/drawing/2014/chart" uri="{C3380CC4-5D6E-409C-BE32-E72D297353CC}">
              <c16:uniqueId val="{00000000-0BF3-445D-AA58-2D94AA0C883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0BF3-445D-AA58-2D94AA0C883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69.31</c:v>
                </c:pt>
                <c:pt idx="1">
                  <c:v>65.290000000000006</c:v>
                </c:pt>
                <c:pt idx="2">
                  <c:v>57.56</c:v>
                </c:pt>
                <c:pt idx="3">
                  <c:v>54.72</c:v>
                </c:pt>
                <c:pt idx="4">
                  <c:v>59.31</c:v>
                </c:pt>
              </c:numCache>
            </c:numRef>
          </c:val>
          <c:extLst>
            <c:ext xmlns:c16="http://schemas.microsoft.com/office/drawing/2014/chart" uri="{C3380CC4-5D6E-409C-BE32-E72D297353CC}">
              <c16:uniqueId val="{00000000-098D-4FE1-BE51-6CF075EE211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098D-4FE1-BE51-6CF075EE211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2-4620-86B1-D5C4A639F98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2-4620-86B1-D5C4A639F98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BB-4D77-844D-C981DF46EC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BB-4D77-844D-C981DF46EC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5-44DC-8B1A-E18DB67006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5-44DC-8B1A-E18DB67006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D-468E-81FF-673BC11A9F9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D-468E-81FF-673BC11A9F9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2857.34</c:v>
                </c:pt>
                <c:pt idx="1">
                  <c:v>2953.28</c:v>
                </c:pt>
                <c:pt idx="2">
                  <c:v>2551.94</c:v>
                </c:pt>
                <c:pt idx="3">
                  <c:v>2424.96</c:v>
                </c:pt>
                <c:pt idx="4">
                  <c:v>2453.35</c:v>
                </c:pt>
              </c:numCache>
            </c:numRef>
          </c:val>
          <c:extLst>
            <c:ext xmlns:c16="http://schemas.microsoft.com/office/drawing/2014/chart" uri="{C3380CC4-5D6E-409C-BE32-E72D297353CC}">
              <c16:uniqueId val="{00000000-E889-4349-8DEE-87942A49D3D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E889-4349-8DEE-87942A49D3D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26.07</c:v>
                </c:pt>
                <c:pt idx="1">
                  <c:v>25.94</c:v>
                </c:pt>
                <c:pt idx="2">
                  <c:v>29.03</c:v>
                </c:pt>
                <c:pt idx="3">
                  <c:v>27.42</c:v>
                </c:pt>
                <c:pt idx="4">
                  <c:v>25.52</c:v>
                </c:pt>
              </c:numCache>
            </c:numRef>
          </c:val>
          <c:extLst>
            <c:ext xmlns:c16="http://schemas.microsoft.com/office/drawing/2014/chart" uri="{C3380CC4-5D6E-409C-BE32-E72D297353CC}">
              <c16:uniqueId val="{00000000-19B5-4B0F-8C32-C7A786056CC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19B5-4B0F-8C32-C7A786056CC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407.91</c:v>
                </c:pt>
                <c:pt idx="1">
                  <c:v>417.75</c:v>
                </c:pt>
                <c:pt idx="2">
                  <c:v>445.46</c:v>
                </c:pt>
                <c:pt idx="3">
                  <c:v>472.31</c:v>
                </c:pt>
                <c:pt idx="4">
                  <c:v>513.78</c:v>
                </c:pt>
              </c:numCache>
            </c:numRef>
          </c:val>
          <c:extLst>
            <c:ext xmlns:c16="http://schemas.microsoft.com/office/drawing/2014/chart" uri="{C3380CC4-5D6E-409C-BE32-E72D297353CC}">
              <c16:uniqueId val="{00000000-40F8-4396-A277-DECEEE4256B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0F8-4396-A277-DECEEE4256B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富士川町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7" t="s">
        <v>9</v>
      </c>
      <c r="BM7" s="68"/>
      <c r="BN7" s="68"/>
      <c r="BO7" s="68"/>
      <c r="BP7" s="68"/>
      <c r="BQ7" s="68"/>
      <c r="BR7" s="68"/>
      <c r="BS7" s="68"/>
      <c r="BT7" s="68"/>
      <c r="BU7" s="68"/>
      <c r="BV7" s="68"/>
      <c r="BW7" s="68"/>
      <c r="BX7" s="68"/>
      <c r="BY7" s="69"/>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60">
        <f>データ!$R$6</f>
        <v>14475</v>
      </c>
      <c r="AM8" s="60"/>
      <c r="AN8" s="60"/>
      <c r="AO8" s="60"/>
      <c r="AP8" s="60"/>
      <c r="AQ8" s="60"/>
      <c r="AR8" s="60"/>
      <c r="AS8" s="60"/>
      <c r="AT8" s="36">
        <f>データ!$S$6</f>
        <v>112</v>
      </c>
      <c r="AU8" s="36"/>
      <c r="AV8" s="36"/>
      <c r="AW8" s="36"/>
      <c r="AX8" s="36"/>
      <c r="AY8" s="36"/>
      <c r="AZ8" s="36"/>
      <c r="BA8" s="36"/>
      <c r="BB8" s="36">
        <f>データ!$T$6</f>
        <v>129.24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79" t="str">
        <f>データ!$O$6</f>
        <v>該当数値なし</v>
      </c>
      <c r="J10" s="79"/>
      <c r="K10" s="79"/>
      <c r="L10" s="79"/>
      <c r="M10" s="79"/>
      <c r="N10" s="79"/>
      <c r="O10" s="79"/>
      <c r="P10" s="36">
        <f>データ!$P$6</f>
        <v>8.23</v>
      </c>
      <c r="Q10" s="36"/>
      <c r="R10" s="36"/>
      <c r="S10" s="36"/>
      <c r="T10" s="36"/>
      <c r="U10" s="36"/>
      <c r="V10" s="36"/>
      <c r="W10" s="80">
        <f>データ!$Q$6</f>
        <v>2085</v>
      </c>
      <c r="X10" s="80"/>
      <c r="Y10" s="80"/>
      <c r="Z10" s="80"/>
      <c r="AA10" s="80"/>
      <c r="AB10" s="80"/>
      <c r="AC10" s="80"/>
      <c r="AD10" s="2"/>
      <c r="AE10" s="2"/>
      <c r="AF10" s="2"/>
      <c r="AG10" s="2"/>
      <c r="AH10" s="2"/>
      <c r="AI10" s="2"/>
      <c r="AJ10" s="2"/>
      <c r="AK10" s="2"/>
      <c r="AL10" s="80">
        <f>データ!$U$6</f>
        <v>1186</v>
      </c>
      <c r="AM10" s="80"/>
      <c r="AN10" s="80"/>
      <c r="AO10" s="80"/>
      <c r="AP10" s="80"/>
      <c r="AQ10" s="80"/>
      <c r="AR10" s="80"/>
      <c r="AS10" s="80"/>
      <c r="AT10" s="79">
        <f>データ!$V$6</f>
        <v>42.13</v>
      </c>
      <c r="AU10" s="79"/>
      <c r="AV10" s="79"/>
      <c r="AW10" s="79"/>
      <c r="AX10" s="79"/>
      <c r="AY10" s="79"/>
      <c r="AZ10" s="79"/>
      <c r="BA10" s="79"/>
      <c r="BB10" s="36">
        <f>データ!$W$6</f>
        <v>28.15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9OUzHymOaGWVHo9GU5fUCTNlGzda5mZPbVzLc67i4ClbIym/1lVHrMNPySKKpH6YAWgpeGPSNZtUr7WimhTOvQ==" saltValue="EWYjaWqtX2S9HAgVH9/6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193682</v>
      </c>
      <c r="D6" s="20">
        <f t="shared" si="3"/>
        <v>47</v>
      </c>
      <c r="E6" s="20">
        <f t="shared" si="3"/>
        <v>1</v>
      </c>
      <c r="F6" s="20">
        <f t="shared" si="3"/>
        <v>0</v>
      </c>
      <c r="G6" s="20">
        <f t="shared" si="3"/>
        <v>0</v>
      </c>
      <c r="H6" s="20" t="str">
        <f t="shared" si="3"/>
        <v>山梨県　富士川町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8.23</v>
      </c>
      <c r="Q6" s="21">
        <f t="shared" si="3"/>
        <v>2085</v>
      </c>
      <c r="R6" s="21">
        <f t="shared" si="3"/>
        <v>14475</v>
      </c>
      <c r="S6" s="21">
        <f t="shared" si="3"/>
        <v>112</v>
      </c>
      <c r="T6" s="21">
        <f t="shared" si="3"/>
        <v>129.24</v>
      </c>
      <c r="U6" s="21">
        <f t="shared" si="3"/>
        <v>1186</v>
      </c>
      <c r="V6" s="21">
        <f t="shared" si="3"/>
        <v>42.13</v>
      </c>
      <c r="W6" s="21">
        <f t="shared" si="3"/>
        <v>28.15</v>
      </c>
      <c r="X6" s="22">
        <f>IF(X7="",NA(),X7)</f>
        <v>69.31</v>
      </c>
      <c r="Y6" s="22">
        <f t="shared" ref="Y6:AG6" si="4">IF(Y7="",NA(),Y7)</f>
        <v>65.290000000000006</v>
      </c>
      <c r="Z6" s="22">
        <f t="shared" si="4"/>
        <v>57.56</v>
      </c>
      <c r="AA6" s="22">
        <f t="shared" si="4"/>
        <v>54.72</v>
      </c>
      <c r="AB6" s="22">
        <f t="shared" si="4"/>
        <v>59.31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2857.34</v>
      </c>
      <c r="BF6" s="22">
        <f t="shared" ref="BF6:BN6" si="7">IF(BF7="",NA(),BF7)</f>
        <v>2953.28</v>
      </c>
      <c r="BG6" s="22">
        <f t="shared" si="7"/>
        <v>2551.94</v>
      </c>
      <c r="BH6" s="22">
        <f t="shared" si="7"/>
        <v>2424.96</v>
      </c>
      <c r="BI6" s="22">
        <f t="shared" si="7"/>
        <v>2453.35</v>
      </c>
      <c r="BJ6" s="22">
        <f t="shared" si="7"/>
        <v>1302.33</v>
      </c>
      <c r="BK6" s="22">
        <f t="shared" si="7"/>
        <v>1274.21</v>
      </c>
      <c r="BL6" s="22">
        <f t="shared" si="7"/>
        <v>1183.92</v>
      </c>
      <c r="BM6" s="22">
        <f t="shared" si="7"/>
        <v>1128.72</v>
      </c>
      <c r="BN6" s="22">
        <f t="shared" si="7"/>
        <v>1125.25</v>
      </c>
      <c r="BO6" s="21" t="str">
        <f>IF(BO7="","",IF(BO7="-","【-】","【"&amp;SUBSTITUTE(TEXT(BO7,"#,##0.00"),"-","△")&amp;"】"))</f>
        <v>【940.88】</v>
      </c>
      <c r="BP6" s="22">
        <f>IF(BP7="",NA(),BP7)</f>
        <v>26.07</v>
      </c>
      <c r="BQ6" s="22">
        <f t="shared" ref="BQ6:BY6" si="8">IF(BQ7="",NA(),BQ7)</f>
        <v>25.94</v>
      </c>
      <c r="BR6" s="22">
        <f t="shared" si="8"/>
        <v>29.03</v>
      </c>
      <c r="BS6" s="22">
        <f t="shared" si="8"/>
        <v>27.42</v>
      </c>
      <c r="BT6" s="22">
        <f t="shared" si="8"/>
        <v>25.52</v>
      </c>
      <c r="BU6" s="22">
        <f t="shared" si="8"/>
        <v>40.89</v>
      </c>
      <c r="BV6" s="22">
        <f t="shared" si="8"/>
        <v>41.25</v>
      </c>
      <c r="BW6" s="22">
        <f t="shared" si="8"/>
        <v>42.5</v>
      </c>
      <c r="BX6" s="22">
        <f t="shared" si="8"/>
        <v>41.84</v>
      </c>
      <c r="BY6" s="22">
        <f t="shared" si="8"/>
        <v>41.44</v>
      </c>
      <c r="BZ6" s="21" t="str">
        <f>IF(BZ7="","",IF(BZ7="-","【-】","【"&amp;SUBSTITUTE(TEXT(BZ7,"#,##0.00"),"-","△")&amp;"】"))</f>
        <v>【54.59】</v>
      </c>
      <c r="CA6" s="22">
        <f>IF(CA7="",NA(),CA7)</f>
        <v>407.91</v>
      </c>
      <c r="CB6" s="22">
        <f t="shared" ref="CB6:CJ6" si="9">IF(CB7="",NA(),CB7)</f>
        <v>417.75</v>
      </c>
      <c r="CC6" s="22">
        <f t="shared" si="9"/>
        <v>445.46</v>
      </c>
      <c r="CD6" s="22">
        <f t="shared" si="9"/>
        <v>472.31</v>
      </c>
      <c r="CE6" s="22">
        <f t="shared" si="9"/>
        <v>513.78</v>
      </c>
      <c r="CF6" s="22">
        <f t="shared" si="9"/>
        <v>383.2</v>
      </c>
      <c r="CG6" s="22">
        <f t="shared" si="9"/>
        <v>383.25</v>
      </c>
      <c r="CH6" s="22">
        <f t="shared" si="9"/>
        <v>377.72</v>
      </c>
      <c r="CI6" s="22">
        <f t="shared" si="9"/>
        <v>390.47</v>
      </c>
      <c r="CJ6" s="22">
        <f t="shared" si="9"/>
        <v>403.61</v>
      </c>
      <c r="CK6" s="21" t="str">
        <f>IF(CK7="","",IF(CK7="-","【-】","【"&amp;SUBSTITUTE(TEXT(CK7,"#,##0.00"),"-","△")&amp;"】"))</f>
        <v>【301.20】</v>
      </c>
      <c r="CL6" s="22">
        <f>IF(CL7="",NA(),CL7)</f>
        <v>44.79</v>
      </c>
      <c r="CM6" s="22">
        <f t="shared" ref="CM6:CU6" si="10">IF(CM7="",NA(),CM7)</f>
        <v>77.540000000000006</v>
      </c>
      <c r="CN6" s="22">
        <f t="shared" si="10"/>
        <v>86.4</v>
      </c>
      <c r="CO6" s="22">
        <f t="shared" si="10"/>
        <v>78.58</v>
      </c>
      <c r="CP6" s="22">
        <f t="shared" si="10"/>
        <v>76.08</v>
      </c>
      <c r="CQ6" s="22">
        <f t="shared" si="10"/>
        <v>47.95</v>
      </c>
      <c r="CR6" s="22">
        <f t="shared" si="10"/>
        <v>48.26</v>
      </c>
      <c r="CS6" s="22">
        <f t="shared" si="10"/>
        <v>48.01</v>
      </c>
      <c r="CT6" s="22">
        <f t="shared" si="10"/>
        <v>49.08</v>
      </c>
      <c r="CU6" s="22">
        <f t="shared" si="10"/>
        <v>51.46</v>
      </c>
      <c r="CV6" s="21" t="str">
        <f>IF(CV7="","",IF(CV7="-","【-】","【"&amp;SUBSTITUTE(TEXT(CV7,"#,##0.00"),"-","△")&amp;"】"))</f>
        <v>【56.42】</v>
      </c>
      <c r="CW6" s="22">
        <f>IF(CW7="",NA(),CW7)</f>
        <v>61.17</v>
      </c>
      <c r="CX6" s="22">
        <f t="shared" ref="CX6:DF6" si="11">IF(CX7="",NA(),CX7)</f>
        <v>68.349999999999994</v>
      </c>
      <c r="CY6" s="22">
        <f t="shared" si="11"/>
        <v>58.9</v>
      </c>
      <c r="CZ6" s="22">
        <f t="shared" si="11"/>
        <v>66.099999999999994</v>
      </c>
      <c r="DA6" s="22">
        <f t="shared" si="11"/>
        <v>65.27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0.03</v>
      </c>
      <c r="EE6" s="22">
        <f t="shared" ref="EE6:EM6" si="14">IF(EE7="",NA(),EE7)</f>
        <v>0.76</v>
      </c>
      <c r="EF6" s="22">
        <f t="shared" si="14"/>
        <v>0.93</v>
      </c>
      <c r="EG6" s="22">
        <f t="shared" si="14"/>
        <v>0.28000000000000003</v>
      </c>
      <c r="EH6" s="22">
        <f t="shared" si="14"/>
        <v>0.15</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193682</v>
      </c>
      <c r="D7" s="24">
        <v>47</v>
      </c>
      <c r="E7" s="24">
        <v>1</v>
      </c>
      <c r="F7" s="24">
        <v>0</v>
      </c>
      <c r="G7" s="24">
        <v>0</v>
      </c>
      <c r="H7" s="24" t="s">
        <v>96</v>
      </c>
      <c r="I7" s="24" t="s">
        <v>97</v>
      </c>
      <c r="J7" s="24" t="s">
        <v>98</v>
      </c>
      <c r="K7" s="24" t="s">
        <v>99</v>
      </c>
      <c r="L7" s="24" t="s">
        <v>100</v>
      </c>
      <c r="M7" s="24" t="s">
        <v>101</v>
      </c>
      <c r="N7" s="25" t="s">
        <v>102</v>
      </c>
      <c r="O7" s="25" t="s">
        <v>103</v>
      </c>
      <c r="P7" s="25">
        <v>8.23</v>
      </c>
      <c r="Q7" s="25">
        <v>2085</v>
      </c>
      <c r="R7" s="25">
        <v>14475</v>
      </c>
      <c r="S7" s="25">
        <v>112</v>
      </c>
      <c r="T7" s="25">
        <v>129.24</v>
      </c>
      <c r="U7" s="25">
        <v>1186</v>
      </c>
      <c r="V7" s="25">
        <v>42.13</v>
      </c>
      <c r="W7" s="25">
        <v>28.15</v>
      </c>
      <c r="X7" s="25">
        <v>69.31</v>
      </c>
      <c r="Y7" s="25">
        <v>65.290000000000006</v>
      </c>
      <c r="Z7" s="25">
        <v>57.56</v>
      </c>
      <c r="AA7" s="25">
        <v>54.72</v>
      </c>
      <c r="AB7" s="25">
        <v>59.31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2857.34</v>
      </c>
      <c r="BF7" s="25">
        <v>2953.28</v>
      </c>
      <c r="BG7" s="25">
        <v>2551.94</v>
      </c>
      <c r="BH7" s="25">
        <v>2424.96</v>
      </c>
      <c r="BI7" s="25">
        <v>2453.35</v>
      </c>
      <c r="BJ7" s="25">
        <v>1302.33</v>
      </c>
      <c r="BK7" s="25">
        <v>1274.21</v>
      </c>
      <c r="BL7" s="25">
        <v>1183.92</v>
      </c>
      <c r="BM7" s="25">
        <v>1128.72</v>
      </c>
      <c r="BN7" s="25">
        <v>1125.25</v>
      </c>
      <c r="BO7" s="25">
        <v>940.88</v>
      </c>
      <c r="BP7" s="25">
        <v>26.07</v>
      </c>
      <c r="BQ7" s="25">
        <v>25.94</v>
      </c>
      <c r="BR7" s="25">
        <v>29.03</v>
      </c>
      <c r="BS7" s="25">
        <v>27.42</v>
      </c>
      <c r="BT7" s="25">
        <v>25.52</v>
      </c>
      <c r="BU7" s="25">
        <v>40.89</v>
      </c>
      <c r="BV7" s="25">
        <v>41.25</v>
      </c>
      <c r="BW7" s="25">
        <v>42.5</v>
      </c>
      <c r="BX7" s="25">
        <v>41.84</v>
      </c>
      <c r="BY7" s="25">
        <v>41.44</v>
      </c>
      <c r="BZ7" s="25">
        <v>54.59</v>
      </c>
      <c r="CA7" s="25">
        <v>407.91</v>
      </c>
      <c r="CB7" s="25">
        <v>417.75</v>
      </c>
      <c r="CC7" s="25">
        <v>445.46</v>
      </c>
      <c r="CD7" s="25">
        <v>472.31</v>
      </c>
      <c r="CE7" s="25">
        <v>513.78</v>
      </c>
      <c r="CF7" s="25">
        <v>383.2</v>
      </c>
      <c r="CG7" s="25">
        <v>383.25</v>
      </c>
      <c r="CH7" s="25">
        <v>377.72</v>
      </c>
      <c r="CI7" s="25">
        <v>390.47</v>
      </c>
      <c r="CJ7" s="25">
        <v>403.61</v>
      </c>
      <c r="CK7" s="25">
        <v>301.2</v>
      </c>
      <c r="CL7" s="25">
        <v>44.79</v>
      </c>
      <c r="CM7" s="25">
        <v>77.540000000000006</v>
      </c>
      <c r="CN7" s="25">
        <v>86.4</v>
      </c>
      <c r="CO7" s="25">
        <v>78.58</v>
      </c>
      <c r="CP7" s="25">
        <v>76.08</v>
      </c>
      <c r="CQ7" s="25">
        <v>47.95</v>
      </c>
      <c r="CR7" s="25">
        <v>48.26</v>
      </c>
      <c r="CS7" s="25">
        <v>48.01</v>
      </c>
      <c r="CT7" s="25">
        <v>49.08</v>
      </c>
      <c r="CU7" s="25">
        <v>51.46</v>
      </c>
      <c r="CV7" s="25">
        <v>56.42</v>
      </c>
      <c r="CW7" s="25">
        <v>61.17</v>
      </c>
      <c r="CX7" s="25">
        <v>68.349999999999994</v>
      </c>
      <c r="CY7" s="25">
        <v>58.9</v>
      </c>
      <c r="CZ7" s="25">
        <v>66.099999999999994</v>
      </c>
      <c r="DA7" s="25">
        <v>65.27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0.03</v>
      </c>
      <c r="EE7" s="25">
        <v>0.76</v>
      </c>
      <c r="EF7" s="25">
        <v>0.93</v>
      </c>
      <c r="EG7" s="25">
        <v>0.28000000000000003</v>
      </c>
      <c r="EH7" s="25">
        <v>0.15</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2023-01-27T05:14:49Z</cp:lastPrinted>
  <dcterms:created xsi:type="dcterms:W3CDTF">2022-12-01T01:09:58Z</dcterms:created>
  <dcterms:modified xsi:type="dcterms:W3CDTF">2023-01-27T05:24:15Z</dcterms:modified>
  <cp:category/>
</cp:coreProperties>
</file>