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R4決算統計（公営企業）\13★経営比較分析表★\02_作成\03市町村等→山梨県\03堀内（水道・病院）\01法適用\01上水道\18富士川町　△\"/>
    </mc:Choice>
  </mc:AlternateContent>
  <workbookProtection workbookAlgorithmName="SHA-512" workbookHashValue="JGgU497ruYu3DSFAjEcfECFavLQ8nDFZyW4hg1Z1dZEY8GDIjbxbaUJ6W4r2FTJ3wfZzfmkpvAyWk+3JzgeqRQ==" workbookSaltValue="lNkjAfZWHhY4hmU2PdMrEg==" workbookSpinCount="100000" lockStructure="1"/>
  <bookViews>
    <workbookView xWindow="0" yWindow="0" windowWidth="30720" windowHeight="12696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I85" i="4"/>
  <c r="E85" i="4"/>
  <c r="BB10" i="4"/>
  <c r="AT10" i="4"/>
  <c r="I10" i="4"/>
  <c r="B10" i="4"/>
  <c r="BB8" i="4"/>
  <c r="AT8" i="4"/>
  <c r="AL8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<sst xmlns="http://schemas.openxmlformats.org/spreadsheetml/2006/main" count="228" uniqueCount="114">
  <si>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</si>
  <si>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</si>
  <si>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</si>
  <si>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</si>
  <si>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</si>
  <si>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</si>
  <si>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</si>
  <si>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</si>
  <si>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</si>
  <si>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</si>
  <si>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</si>
  <si>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</si>
  <si>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</si>
  <si>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</si>
  <si>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</si>
  <si>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</si>
  <si>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</si>
  <si>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</si>
  <si>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</si>
  <si>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</si>
  <si>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</si>
  <si>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</si>
  <si>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</si>
  <si>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</si>
  <si>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</si>
  <si>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</si>
  <si>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</si>
  <si>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</si>
  <si>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</si>
  <si>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</si>
  <si>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</si>
  <si>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</si>
  <si>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</si>
  <si>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</si>
  <si>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</si>
  <si>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</si>
  <si>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</si>
  <si>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</si>
  <si>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</si>
  <si>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</si>
  <si>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</si>
  <si>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</si>
  <si>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</si>
  <si>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</si>
  <si>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</si>
  <si>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</si>
  <si>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</si>
  <si>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</si>
  <si>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</si>
  <si>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</si>
  <si>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</si>
  <si>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</si>
  <si>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</si>
  <si>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</si>
  <si>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</si>
  <si>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</si>
  <si>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</si>
  <si>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</si>
  <si>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</si>
  <si>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</si>
  <si>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</si>
  <si>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</si>
  <si>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</si>
  <si>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</si>
  <si>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</si>
  <si>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</si>
  <si>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</si>
  <si>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</si>
  <si>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</si>
  <si>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</si>
  <si>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</si>
  <si>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</si>
  <si>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</si>
  <si>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</si>
  <si>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</si>
  <si>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</si>
  <si>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</si>
  <si>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</si>
  <si>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</si>
  <si>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</si>
  <si>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</si>
  <si>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</si>
  <si>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</si>
  <si>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</si>
  <si>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</si>
  <si>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</si>
  <si>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</si>
  <si>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</si>
  <si>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</si>
  <si>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</si>
  <si>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</si>
  <si>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</si>
  <si>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</si>
  <si>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富士川町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</si>
  <si>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</si>
  <si>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</si>
  <si>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</si>
  <si>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</si>
  <si>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</si>
  <si>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</si>
  <si>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</si>
  <si>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</si>
  <si>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</si>
  <si>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</si>
  <si>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</si>
  <si>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</si>
  <si>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</si>
  <si>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</si>
  <si>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</si>
  <si>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</si>
  <si>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</si>
  <si>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給水人口の減少により、給水収益は減少傾向にあるが、経営効率化等に取り組んでいるため、経常収支比率は100%を超え、黒字経営を継続している。しかし、今後各施設の更新等も必要になってくるため、引き続き経営改善に努めていく必要がある。</t>
    <rPh sb="73" eb="75">
      <t>コンゴ</t>
    </rPh>
    <rPh sb="94" eb="95">
      <t>ヒ</t>
    </rPh>
    <rPh sb="96" eb="97">
      <t>ツヅ</t>
    </rPh>
    <phoneticPr fontId="4"/>
  </si>
  <si>
    <t>有収率が減少傾向にある中、老朽化に伴う各施設及び管路の更新工事を進めて行く必要がある。令和４年度においてアセットマネジメント計画を作成することにより、資産を整理し、水道施設及び管路の更新の優先度をつけることで、効率的に更新を図って行く。</t>
    <rPh sb="22" eb="23">
      <t>オヨ</t>
    </rPh>
    <rPh sb="24" eb="26">
      <t>カンロ</t>
    </rPh>
    <rPh sb="43" eb="45">
      <t>レイワ</t>
    </rPh>
    <rPh sb="46" eb="48">
      <t>ネンド</t>
    </rPh>
    <rPh sb="62" eb="64">
      <t>ケイカク</t>
    </rPh>
    <rPh sb="65" eb="67">
      <t>サクセイ</t>
    </rPh>
    <rPh sb="75" eb="77">
      <t>シサン</t>
    </rPh>
    <rPh sb="78" eb="80">
      <t>セイリ</t>
    </rPh>
    <rPh sb="82" eb="84">
      <t>スイドウ</t>
    </rPh>
    <rPh sb="84" eb="86">
      <t>シセツ</t>
    </rPh>
    <rPh sb="86" eb="87">
      <t>オヨ</t>
    </rPh>
    <phoneticPr fontId="4"/>
  </si>
  <si>
    <t>経常収支比率は100%を超えており、黒字経営を継続しているところであるが、今後給水人口の減少により、給水収益も減少する事が見込まれる。このため、令和３年度に策定した、富士川町水道ビジョンに基づき、更なる経営の効率化・健全化を進めて行かなければならない。また、今後も水道施設や管路の更新は、継続して進めて行く必要があり、令和４年度にアセットマネジメント計画を作成することにより、資産の整理を行い、優先度をつけて、計画的に更新を進めて行く。</t>
    <rPh sb="101" eb="103">
      <t>ケイエイ</t>
    </rPh>
    <rPh sb="129" eb="131">
      <t>コンゴ</t>
    </rPh>
    <rPh sb="132" eb="134">
      <t>スイドウ</t>
    </rPh>
    <rPh sb="134" eb="136">
      <t>シセツ</t>
    </rPh>
    <rPh sb="137" eb="139">
      <t>カンロ</t>
    </rPh>
    <rPh sb="140" eb="142">
      <t>コウシン</t>
    </rPh>
    <rPh sb="144" eb="146">
      <t>ケイゾク</t>
    </rPh>
    <rPh sb="148" eb="149">
      <t>スス</t>
    </rPh>
    <rPh sb="151" eb="152">
      <t>イ</t>
    </rPh>
    <rPh sb="153" eb="155">
      <t>ヒツヨウ</t>
    </rPh>
    <rPh sb="159" eb="161">
      <t>レイワ</t>
    </rPh>
    <rPh sb="162" eb="164">
      <t>ネンド</t>
    </rPh>
    <rPh sb="175" eb="177">
      <t>ケイカク</t>
    </rPh>
    <rPh sb="178" eb="180">
      <t>サクセイ</t>
    </rPh>
    <rPh sb="188" eb="190">
      <t>シサン</t>
    </rPh>
    <rPh sb="191" eb="193">
      <t>セイリ</t>
    </rPh>
    <rPh sb="194" eb="195">
      <t>オコナ</t>
    </rPh>
    <rPh sb="197" eb="200">
      <t>ユウセンド</t>
    </rPh>
    <rPh sb="205" eb="208">
      <t>ケイカクテキ</t>
    </rPh>
    <rPh sb="209" eb="211">
      <t>コウシン</t>
    </rPh>
    <rPh sb="212" eb="213">
      <t>スス</t>
    </rPh>
    <rPh sb="215" eb="216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</si>
</sst>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0.44</c:v>
                </c:pt>
                <c:pt idx="2">
                  <c:v>0.44</c:v>
                </c:pt>
                <c:pt idx="3">
                  <c:v>0.44</c:v>
                </c:pt>
                <c:pt idx="4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B-4AFF-ADDB-D0ED0176C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55424"/>
        <c:axId val="33525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0.43</c:v>
                </c:pt>
                <c:pt idx="2">
                  <c:v>0.42</c:v>
                </c:pt>
                <c:pt idx="3">
                  <c:v>0.44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B-4AFF-ADDB-D0ED0176C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55424"/>
        <c:axId val="335255808"/>
      </c:lineChart>
      <c:dateAx>
        <c:axId val="335255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255808"/>
        <c:crosses val="autoZero"/>
        <c:auto val="1"/>
        <c:lblOffset val="100"/>
        <c:baseTimeUnit val="years"/>
      </c:dateAx>
      <c:valAx>
        <c:axId val="33525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255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80.42</c:v>
                </c:pt>
                <c:pt idx="1">
                  <c:v>82.43</c:v>
                </c:pt>
                <c:pt idx="2">
                  <c:v>81.73</c:v>
                </c:pt>
                <c:pt idx="3">
                  <c:v>80.48</c:v>
                </c:pt>
                <c:pt idx="4">
                  <c:v>80.48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E-4EEF-ACAB-CEA265594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14400"/>
        <c:axId val="33621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55.88</c:v>
                </c:pt>
                <c:pt idx="1">
                  <c:v>55.22</c:v>
                </c:pt>
                <c:pt idx="2">
                  <c:v>54.05</c:v>
                </c:pt>
                <c:pt idx="3">
                  <c:v>54.43</c:v>
                </c:pt>
                <c:pt idx="4">
                  <c:v>53.87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E-4EEF-ACAB-CEA265594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14400"/>
        <c:axId val="336212048"/>
      </c:lineChart>
      <c:dateAx>
        <c:axId val="336214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6212048"/>
        <c:crosses val="autoZero"/>
        <c:auto val="1"/>
        <c:lblOffset val="100"/>
        <c:baseTimeUnit val="years"/>
      </c:dateAx>
      <c:valAx>
        <c:axId val="33621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21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79.22</c:v>
                </c:pt>
                <c:pt idx="1">
                  <c:v>75.72</c:v>
                </c:pt>
                <c:pt idx="2">
                  <c:v>73.430000000000007</c:v>
                </c:pt>
                <c:pt idx="3">
                  <c:v>75.75</c:v>
                </c:pt>
                <c:pt idx="4">
                  <c:v>74.91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2-428E-B45D-DF22305ED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12440"/>
        <c:axId val="336209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80.989999999999995</c:v>
                </c:pt>
                <c:pt idx="1">
                  <c:v>80.930000000000007</c:v>
                </c:pt>
                <c:pt idx="2">
                  <c:v>80.510000000000005</c:v>
                </c:pt>
                <c:pt idx="3">
                  <c:v>79.44</c:v>
                </c:pt>
                <c:pt idx="4">
                  <c:v>79.489999999999995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2-428E-B45D-DF22305ED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12440"/>
        <c:axId val="336209304"/>
      </c:lineChart>
      <c:dateAx>
        <c:axId val="336212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6209304"/>
        <c:crosses val="autoZero"/>
        <c:auto val="1"/>
        <c:lblOffset val="100"/>
        <c:baseTimeUnit val="years"/>
      </c:dateAx>
      <c:valAx>
        <c:axId val="336209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212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103.19</c:v>
                </c:pt>
                <c:pt idx="1">
                  <c:v>106.42</c:v>
                </c:pt>
                <c:pt idx="2">
                  <c:v>111.18</c:v>
                </c:pt>
                <c:pt idx="3">
                  <c:v>125.76</c:v>
                </c:pt>
                <c:pt idx="4">
                  <c:v>105.47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2-4499-88A6-94CC3277D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03576"/>
        <c:axId val="335303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110.02</c:v>
                </c:pt>
                <c:pt idx="1">
                  <c:v>108.76</c:v>
                </c:pt>
                <c:pt idx="2">
                  <c:v>108.46</c:v>
                </c:pt>
                <c:pt idx="3">
                  <c:v>109.02</c:v>
                </c:pt>
                <c:pt idx="4">
                  <c:v>107.81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2-4499-88A6-94CC3277D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303576"/>
        <c:axId val="335303960"/>
      </c:lineChart>
      <c:dateAx>
        <c:axId val="335303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303960"/>
        <c:crosses val="autoZero"/>
        <c:auto val="1"/>
        <c:lblOffset val="100"/>
        <c:baseTimeUnit val="years"/>
      </c:dateAx>
      <c:valAx>
        <c:axId val="335303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303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47.59</c:v>
                </c:pt>
                <c:pt idx="1">
                  <c:v>49.35</c:v>
                </c:pt>
                <c:pt idx="2">
                  <c:v>51.07</c:v>
                </c:pt>
                <c:pt idx="3">
                  <c:v>53.5</c:v>
                </c:pt>
                <c:pt idx="4">
                  <c:v>54.75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F-4CAE-83F2-9651123A3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706336"/>
        <c:axId val="33570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46.61</c:v>
                </c:pt>
                <c:pt idx="1">
                  <c:v>47.97</c:v>
                </c:pt>
                <c:pt idx="2">
                  <c:v>49.12</c:v>
                </c:pt>
                <c:pt idx="3">
                  <c:v>49.39</c:v>
                </c:pt>
                <c:pt idx="4">
                  <c:v>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F-4CAE-83F2-9651123A3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706336"/>
        <c:axId val="335706720"/>
      </c:lineChart>
      <c:dateAx>
        <c:axId val="335706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706720"/>
        <c:crosses val="autoZero"/>
        <c:auto val="1"/>
        <c:lblOffset val="100"/>
        <c:baseTimeUnit val="years"/>
      </c:dateAx>
      <c:valAx>
        <c:axId val="33570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70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1.22</c:v>
                </c:pt>
                <c:pt idx="1">
                  <c:v>1.27</c:v>
                </c:pt>
                <c:pt idx="2">
                  <c:v>1.27</c:v>
                </c:pt>
                <c:pt idx="3">
                  <c:v>1.27</c:v>
                </c:pt>
                <c:pt idx="4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3-4C2A-9C89-61F468F1C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26608"/>
        <c:axId val="15382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10.84</c:v>
                </c:pt>
                <c:pt idx="1">
                  <c:v>15.33</c:v>
                </c:pt>
                <c:pt idx="2">
                  <c:v>16.760000000000002</c:v>
                </c:pt>
                <c:pt idx="3">
                  <c:v>18.57</c:v>
                </c:pt>
                <c:pt idx="4">
                  <c:v>21.14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3-4C2A-9C89-61F468F1C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6608"/>
        <c:axId val="153824256"/>
      </c:lineChart>
      <c:dateAx>
        <c:axId val="153826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3824256"/>
        <c:crosses val="autoZero"/>
        <c:auto val="1"/>
        <c:lblOffset val="100"/>
        <c:baseTimeUnit val="years"/>
      </c:dateAx>
      <c:valAx>
        <c:axId val="15382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2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D-47A2-8786-7D91EA3F6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04816"/>
        <c:axId val="335803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7.31</c:v>
                </c:pt>
                <c:pt idx="1">
                  <c:v>7.48</c:v>
                </c:pt>
                <c:pt idx="2">
                  <c:v>11.94</c:v>
                </c:pt>
                <c:pt idx="3">
                  <c:v>11</c:v>
                </c:pt>
                <c:pt idx="4">
                  <c:v>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D-47A2-8786-7D91EA3F6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04816"/>
        <c:axId val="335803640"/>
      </c:lineChart>
      <c:dateAx>
        <c:axId val="335804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803640"/>
        <c:crosses val="autoZero"/>
        <c:auto val="1"/>
        <c:lblOffset val="100"/>
        <c:baseTimeUnit val="years"/>
      </c:dateAx>
      <c:valAx>
        <c:axId val="335803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0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496.34</c:v>
                </c:pt>
                <c:pt idx="1">
                  <c:v>548.19000000000005</c:v>
                </c:pt>
                <c:pt idx="2">
                  <c:v>583.97</c:v>
                </c:pt>
                <c:pt idx="3">
                  <c:v>766.77</c:v>
                </c:pt>
                <c:pt idx="4">
                  <c:v>636.16999999999996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6-4196-B731-349DADF5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08736"/>
        <c:axId val="33580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355.27</c:v>
                </c:pt>
                <c:pt idx="1">
                  <c:v>359.7</c:v>
                </c:pt>
                <c:pt idx="2">
                  <c:v>362.93</c:v>
                </c:pt>
                <c:pt idx="3">
                  <c:v>371.81</c:v>
                </c:pt>
                <c:pt idx="4">
                  <c:v>384.23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C6-4196-B731-349DADF5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08736"/>
        <c:axId val="335807560"/>
      </c:lineChart>
      <c:dateAx>
        <c:axId val="335808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807560"/>
        <c:crosses val="autoZero"/>
        <c:auto val="1"/>
        <c:lblOffset val="100"/>
        <c:baseTimeUnit val="years"/>
      </c:dateAx>
      <c:valAx>
        <c:axId val="335807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0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393.05</c:v>
                </c:pt>
                <c:pt idx="1">
                  <c:v>367.6</c:v>
                </c:pt>
                <c:pt idx="2">
                  <c:v>347.98</c:v>
                </c:pt>
                <c:pt idx="3">
                  <c:v>309.73</c:v>
                </c:pt>
                <c:pt idx="4">
                  <c:v>276.66000000000003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7-408D-A5ED-D0EAF4DBD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04032"/>
        <c:axId val="33580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458.27</c:v>
                </c:pt>
                <c:pt idx="1">
                  <c:v>447.01</c:v>
                </c:pt>
                <c:pt idx="2">
                  <c:v>439.05</c:v>
                </c:pt>
                <c:pt idx="3">
                  <c:v>465.85</c:v>
                </c:pt>
                <c:pt idx="4">
                  <c:v>439.43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47-408D-A5ED-D0EAF4DBD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04032"/>
        <c:axId val="335804424"/>
      </c:lineChart>
      <c:dateAx>
        <c:axId val="33580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804424"/>
        <c:crosses val="autoZero"/>
        <c:auto val="1"/>
        <c:lblOffset val="100"/>
        <c:baseTimeUnit val="years"/>
      </c:dateAx>
      <c:valAx>
        <c:axId val="335804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0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93.37</c:v>
                </c:pt>
                <c:pt idx="1">
                  <c:v>96.06</c:v>
                </c:pt>
                <c:pt idx="2">
                  <c:v>101.39</c:v>
                </c:pt>
                <c:pt idx="3">
                  <c:v>122.86</c:v>
                </c:pt>
                <c:pt idx="4">
                  <c:v>96.06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6-4660-990B-9592057C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02072"/>
        <c:axId val="335805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96.77</c:v>
                </c:pt>
                <c:pt idx="1">
                  <c:v>95.81</c:v>
                </c:pt>
                <c:pt idx="2">
                  <c:v>95.26</c:v>
                </c:pt>
                <c:pt idx="3">
                  <c:v>92.39</c:v>
                </c:pt>
                <c:pt idx="4">
                  <c:v>94.41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6-4660-990B-9592057C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02072"/>
        <c:axId val="335805208"/>
      </c:lineChart>
      <c:dateAx>
        <c:axId val="335802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805208"/>
        <c:crosses val="autoZero"/>
        <c:auto val="1"/>
        <c:lblOffset val="100"/>
        <c:baseTimeUnit val="years"/>
      </c:dateAx>
      <c:valAx>
        <c:axId val="335805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02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122.18</c:v>
                </c:pt>
                <c:pt idx="1">
                  <c:v>119.74</c:v>
                </c:pt>
                <c:pt idx="2">
                  <c:v>113.8</c:v>
                </c:pt>
                <c:pt idx="3">
                  <c:v>93.73</c:v>
                </c:pt>
                <c:pt idx="4">
                  <c:v>120.46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3-4A13-8169-740D82123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02464"/>
        <c:axId val="33580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187.18</c:v>
                </c:pt>
                <c:pt idx="1">
                  <c:v>189.58</c:v>
                </c:pt>
                <c:pt idx="2">
                  <c:v>192.82</c:v>
                </c:pt>
                <c:pt idx="3">
                  <c:v>192.98</c:v>
                </c:pt>
                <c:pt idx="4">
                  <c:v>192.13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A3-4A13-8169-740D82123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02464"/>
        <c:axId val="335802856"/>
      </c:lineChart>
      <c:dateAx>
        <c:axId val="335802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802856"/>
        <c:crosses val="autoZero"/>
        <c:auto val="1"/>
        <c:lblOffset val="100"/>
        <c:baseTimeUnit val="years"/>
      </c:dateAx>
      <c:valAx>
        <c:axId val="33580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0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CA31" sqref="CA31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山梨県　富士川町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A7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14475</v>
      </c>
      <c r="AM8" s="45"/>
      <c r="AN8" s="45"/>
      <c r="AO8" s="45"/>
      <c r="AP8" s="45"/>
      <c r="AQ8" s="45"/>
      <c r="AR8" s="45"/>
      <c r="AS8" s="45"/>
      <c r="AT8" s="46">
        <f>データ!$S$6</f>
        <v>112</v>
      </c>
      <c r="AU8" s="47"/>
      <c r="AV8" s="47"/>
      <c r="AW8" s="47"/>
      <c r="AX8" s="47"/>
      <c r="AY8" s="47"/>
      <c r="AZ8" s="47"/>
      <c r="BA8" s="47"/>
      <c r="BB8" s="48">
        <f>データ!$T$6</f>
        <v>129.24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84.05</v>
      </c>
      <c r="J10" s="47"/>
      <c r="K10" s="47"/>
      <c r="L10" s="47"/>
      <c r="M10" s="47"/>
      <c r="N10" s="47"/>
      <c r="O10" s="81"/>
      <c r="P10" s="48">
        <f>データ!$P$6</f>
        <v>89.83</v>
      </c>
      <c r="Q10" s="48"/>
      <c r="R10" s="48"/>
      <c r="S10" s="48"/>
      <c r="T10" s="48"/>
      <c r="U10" s="48"/>
      <c r="V10" s="48"/>
      <c r="W10" s="45">
        <f>データ!$Q$6</f>
        <v>2250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12944</v>
      </c>
      <c r="AM10" s="45"/>
      <c r="AN10" s="45"/>
      <c r="AO10" s="45"/>
      <c r="AP10" s="45"/>
      <c r="AQ10" s="45"/>
      <c r="AR10" s="45"/>
      <c r="AS10" s="45"/>
      <c r="AT10" s="46">
        <f>データ!$V$6</f>
        <v>10.58</v>
      </c>
      <c r="AU10" s="47"/>
      <c r="AV10" s="47"/>
      <c r="AW10" s="47"/>
      <c r="AX10" s="47"/>
      <c r="AY10" s="47"/>
      <c r="AZ10" s="47"/>
      <c r="BA10" s="47"/>
      <c r="BB10" s="48">
        <f>データ!$W$6</f>
        <v>1223.44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FRU23xxJX6OlCbwCwcf88eISvoERYOigjomqWrbxo4cxjzj+QBXBmBbbns42fuHqEej+ZjhOLw4KEz7pR24wiA==" saltValue="2Yg71MIeLZQlnw5YGgyaa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193682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山梨県　富士川町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84.05</v>
      </c>
      <c r="P6" s="21">
        <f t="shared" si="3"/>
        <v>89.83</v>
      </c>
      <c r="Q6" s="21">
        <f t="shared" si="3"/>
        <v>2250</v>
      </c>
      <c r="R6" s="21">
        <f t="shared" si="3"/>
        <v>14475</v>
      </c>
      <c r="S6" s="21">
        <f t="shared" si="3"/>
        <v>112</v>
      </c>
      <c r="T6" s="21">
        <f t="shared" si="3"/>
        <v>129.24</v>
      </c>
      <c r="U6" s="21">
        <f t="shared" si="3"/>
        <v>12944</v>
      </c>
      <c r="V6" s="21">
        <f t="shared" si="3"/>
        <v>10.58</v>
      </c>
      <c r="W6" s="21">
        <f t="shared" si="3"/>
        <v>1223.44</v>
      </c>
      <c r="X6" s="22">
        <f>IF(X7="",NA(),X7)</f>
        <v>103.19</v>
      </c>
      <c r="Y6" s="22">
        <f t="shared" ref="Y6:AG6" si="4">IF(Y7="",NA(),Y7)</f>
        <v>106.42</v>
      </c>
      <c r="Z6" s="22">
        <f t="shared" si="4"/>
        <v>111.18</v>
      </c>
      <c r="AA6" s="22">
        <f t="shared" si="4"/>
        <v>125.76</v>
      </c>
      <c r="AB6" s="22">
        <f t="shared" si="4"/>
        <v>105.47</v>
      </c>
      <c r="AC6" s="22">
        <f t="shared" si="4"/>
        <v>110.02</v>
      </c>
      <c r="AD6" s="22">
        <f t="shared" si="4"/>
        <v>108.76</v>
      </c>
      <c r="AE6" s="22">
        <f t="shared" si="4"/>
        <v>108.46</v>
      </c>
      <c r="AF6" s="22">
        <f t="shared" si="4"/>
        <v>109.02</v>
      </c>
      <c r="AG6" s="22">
        <f t="shared" si="4"/>
        <v>107.81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7.31</v>
      </c>
      <c r="AO6" s="22">
        <f t="shared" si="5"/>
        <v>7.48</v>
      </c>
      <c r="AP6" s="22">
        <f t="shared" si="5"/>
        <v>11.94</v>
      </c>
      <c r="AQ6" s="22">
        <f t="shared" si="5"/>
        <v>11</v>
      </c>
      <c r="AR6" s="22">
        <f t="shared" si="5"/>
        <v>8.86</v>
      </c>
      <c r="AS6" s="21" t="str">
        <f>IF(AS7="","",IF(AS7="-","【-】","【"&amp;SUBSTITUTE(TEXT(AS7,"#,##0.00"),"-","△")&amp;"】"))</f>
        <v>【1.30】</v>
      </c>
      <c r="AT6" s="22">
        <f>IF(AT7="",NA(),AT7)</f>
        <v>496.34</v>
      </c>
      <c r="AU6" s="22">
        <f t="shared" ref="AU6:BC6" si="6">IF(AU7="",NA(),AU7)</f>
        <v>548.19000000000005</v>
      </c>
      <c r="AV6" s="22">
        <f t="shared" si="6"/>
        <v>583.97</v>
      </c>
      <c r="AW6" s="22">
        <f t="shared" si="6"/>
        <v>766.77</v>
      </c>
      <c r="AX6" s="22">
        <f t="shared" si="6"/>
        <v>636.16999999999996</v>
      </c>
      <c r="AY6" s="22">
        <f t="shared" si="6"/>
        <v>355.27</v>
      </c>
      <c r="AZ6" s="22">
        <f t="shared" si="6"/>
        <v>359.7</v>
      </c>
      <c r="BA6" s="22">
        <f t="shared" si="6"/>
        <v>362.93</v>
      </c>
      <c r="BB6" s="22">
        <f t="shared" si="6"/>
        <v>371.81</v>
      </c>
      <c r="BC6" s="22">
        <f t="shared" si="6"/>
        <v>384.23</v>
      </c>
      <c r="BD6" s="21" t="str">
        <f>IF(BD7="","",IF(BD7="-","【-】","【"&amp;SUBSTITUTE(TEXT(BD7,"#,##0.00"),"-","△")&amp;"】"))</f>
        <v>【261.51】</v>
      </c>
      <c r="BE6" s="22">
        <f>IF(BE7="",NA(),BE7)</f>
        <v>393.05</v>
      </c>
      <c r="BF6" s="22">
        <f t="shared" ref="BF6:BN6" si="7">IF(BF7="",NA(),BF7)</f>
        <v>367.6</v>
      </c>
      <c r="BG6" s="22">
        <f t="shared" si="7"/>
        <v>347.98</v>
      </c>
      <c r="BH6" s="22">
        <f t="shared" si="7"/>
        <v>309.73</v>
      </c>
      <c r="BI6" s="22">
        <f t="shared" si="7"/>
        <v>276.66000000000003</v>
      </c>
      <c r="BJ6" s="22">
        <f t="shared" si="7"/>
        <v>458.27</v>
      </c>
      <c r="BK6" s="22">
        <f t="shared" si="7"/>
        <v>447.01</v>
      </c>
      <c r="BL6" s="22">
        <f t="shared" si="7"/>
        <v>439.05</v>
      </c>
      <c r="BM6" s="22">
        <f t="shared" si="7"/>
        <v>465.85</v>
      </c>
      <c r="BN6" s="22">
        <f t="shared" si="7"/>
        <v>439.43</v>
      </c>
      <c r="BO6" s="21" t="str">
        <f>IF(BO7="","",IF(BO7="-","【-】","【"&amp;SUBSTITUTE(TEXT(BO7,"#,##0.00"),"-","△")&amp;"】"))</f>
        <v>【265.16】</v>
      </c>
      <c r="BP6" s="22">
        <f>IF(BP7="",NA(),BP7)</f>
        <v>93.37</v>
      </c>
      <c r="BQ6" s="22">
        <f t="shared" ref="BQ6:BY6" si="8">IF(BQ7="",NA(),BQ7)</f>
        <v>96.06</v>
      </c>
      <c r="BR6" s="22">
        <f t="shared" si="8"/>
        <v>101.39</v>
      </c>
      <c r="BS6" s="22">
        <f t="shared" si="8"/>
        <v>122.86</v>
      </c>
      <c r="BT6" s="22">
        <f t="shared" si="8"/>
        <v>96.06</v>
      </c>
      <c r="BU6" s="22">
        <f t="shared" si="8"/>
        <v>96.77</v>
      </c>
      <c r="BV6" s="22">
        <f t="shared" si="8"/>
        <v>95.81</v>
      </c>
      <c r="BW6" s="22">
        <f t="shared" si="8"/>
        <v>95.26</v>
      </c>
      <c r="BX6" s="22">
        <f t="shared" si="8"/>
        <v>92.39</v>
      </c>
      <c r="BY6" s="22">
        <f t="shared" si="8"/>
        <v>94.41</v>
      </c>
      <c r="BZ6" s="21" t="str">
        <f>IF(BZ7="","",IF(BZ7="-","【-】","【"&amp;SUBSTITUTE(TEXT(BZ7,"#,##0.00"),"-","△")&amp;"】"))</f>
        <v>【102.35】</v>
      </c>
      <c r="CA6" s="22">
        <f>IF(CA7="",NA(),CA7)</f>
        <v>122.18</v>
      </c>
      <c r="CB6" s="22">
        <f t="shared" ref="CB6:CJ6" si="9">IF(CB7="",NA(),CB7)</f>
        <v>119.74</v>
      </c>
      <c r="CC6" s="22">
        <f t="shared" si="9"/>
        <v>113.8</v>
      </c>
      <c r="CD6" s="22">
        <f t="shared" si="9"/>
        <v>93.73</v>
      </c>
      <c r="CE6" s="22">
        <f t="shared" si="9"/>
        <v>120.46</v>
      </c>
      <c r="CF6" s="22">
        <f t="shared" si="9"/>
        <v>187.18</v>
      </c>
      <c r="CG6" s="22">
        <f t="shared" si="9"/>
        <v>189.58</v>
      </c>
      <c r="CH6" s="22">
        <f t="shared" si="9"/>
        <v>192.82</v>
      </c>
      <c r="CI6" s="22">
        <f t="shared" si="9"/>
        <v>192.98</v>
      </c>
      <c r="CJ6" s="22">
        <f t="shared" si="9"/>
        <v>192.13</v>
      </c>
      <c r="CK6" s="21" t="str">
        <f>IF(CK7="","",IF(CK7="-","【-】","【"&amp;SUBSTITUTE(TEXT(CK7,"#,##0.00"),"-","△")&amp;"】"))</f>
        <v>【167.74】</v>
      </c>
      <c r="CL6" s="22">
        <f>IF(CL7="",NA(),CL7)</f>
        <v>80.42</v>
      </c>
      <c r="CM6" s="22">
        <f t="shared" ref="CM6:CU6" si="10">IF(CM7="",NA(),CM7)</f>
        <v>82.43</v>
      </c>
      <c r="CN6" s="22">
        <f t="shared" si="10"/>
        <v>81.73</v>
      </c>
      <c r="CO6" s="22">
        <f t="shared" si="10"/>
        <v>80.48</v>
      </c>
      <c r="CP6" s="22">
        <f t="shared" si="10"/>
        <v>80.48</v>
      </c>
      <c r="CQ6" s="22">
        <f t="shared" si="10"/>
        <v>55.88</v>
      </c>
      <c r="CR6" s="22">
        <f t="shared" si="10"/>
        <v>55.22</v>
      </c>
      <c r="CS6" s="22">
        <f t="shared" si="10"/>
        <v>54.05</v>
      </c>
      <c r="CT6" s="22">
        <f t="shared" si="10"/>
        <v>54.43</v>
      </c>
      <c r="CU6" s="22">
        <f t="shared" si="10"/>
        <v>53.87</v>
      </c>
      <c r="CV6" s="21" t="str">
        <f>IF(CV7="","",IF(CV7="-","【-】","【"&amp;SUBSTITUTE(TEXT(CV7,"#,##0.00"),"-","△")&amp;"】"))</f>
        <v>【60.29】</v>
      </c>
      <c r="CW6" s="22">
        <f>IF(CW7="",NA(),CW7)</f>
        <v>79.22</v>
      </c>
      <c r="CX6" s="22">
        <f t="shared" ref="CX6:DF6" si="11">IF(CX7="",NA(),CX7)</f>
        <v>75.72</v>
      </c>
      <c r="CY6" s="22">
        <f t="shared" si="11"/>
        <v>73.430000000000007</v>
      </c>
      <c r="CZ6" s="22">
        <f t="shared" si="11"/>
        <v>75.75</v>
      </c>
      <c r="DA6" s="22">
        <f t="shared" si="11"/>
        <v>74.91</v>
      </c>
      <c r="DB6" s="22">
        <f t="shared" si="11"/>
        <v>80.989999999999995</v>
      </c>
      <c r="DC6" s="22">
        <f t="shared" si="11"/>
        <v>80.930000000000007</v>
      </c>
      <c r="DD6" s="22">
        <f t="shared" si="11"/>
        <v>80.510000000000005</v>
      </c>
      <c r="DE6" s="22">
        <f t="shared" si="11"/>
        <v>79.44</v>
      </c>
      <c r="DF6" s="22">
        <f t="shared" si="11"/>
        <v>79.489999999999995</v>
      </c>
      <c r="DG6" s="21" t="str">
        <f>IF(DG7="","",IF(DG7="-","【-】","【"&amp;SUBSTITUTE(TEXT(DG7,"#,##0.00"),"-","△")&amp;"】"))</f>
        <v>【90.12】</v>
      </c>
      <c r="DH6" s="22">
        <f>IF(DH7="",NA(),DH7)</f>
        <v>47.59</v>
      </c>
      <c r="DI6" s="22">
        <f t="shared" ref="DI6:DQ6" si="12">IF(DI7="",NA(),DI7)</f>
        <v>49.35</v>
      </c>
      <c r="DJ6" s="22">
        <f t="shared" si="12"/>
        <v>51.07</v>
      </c>
      <c r="DK6" s="22">
        <f t="shared" si="12"/>
        <v>53.5</v>
      </c>
      <c r="DL6" s="22">
        <f t="shared" si="12"/>
        <v>54.75</v>
      </c>
      <c r="DM6" s="22">
        <f t="shared" si="12"/>
        <v>46.61</v>
      </c>
      <c r="DN6" s="22">
        <f t="shared" si="12"/>
        <v>47.97</v>
      </c>
      <c r="DO6" s="22">
        <f t="shared" si="12"/>
        <v>49.12</v>
      </c>
      <c r="DP6" s="22">
        <f t="shared" si="12"/>
        <v>49.39</v>
      </c>
      <c r="DQ6" s="22">
        <f t="shared" si="12"/>
        <v>50.75</v>
      </c>
      <c r="DR6" s="21" t="str">
        <f>IF(DR7="","",IF(DR7="-","【-】","【"&amp;SUBSTITUTE(TEXT(DR7,"#,##0.00"),"-","△")&amp;"】"))</f>
        <v>【50.88】</v>
      </c>
      <c r="DS6" s="22">
        <f>IF(DS7="",NA(),DS7)</f>
        <v>1.22</v>
      </c>
      <c r="DT6" s="22">
        <f t="shared" ref="DT6:EB6" si="13">IF(DT7="",NA(),DT7)</f>
        <v>1.27</v>
      </c>
      <c r="DU6" s="22">
        <f t="shared" si="13"/>
        <v>1.27</v>
      </c>
      <c r="DV6" s="22">
        <f t="shared" si="13"/>
        <v>1.27</v>
      </c>
      <c r="DW6" s="22">
        <f t="shared" si="13"/>
        <v>1.27</v>
      </c>
      <c r="DX6" s="22">
        <f t="shared" si="13"/>
        <v>10.84</v>
      </c>
      <c r="DY6" s="22">
        <f t="shared" si="13"/>
        <v>15.33</v>
      </c>
      <c r="DZ6" s="22">
        <f t="shared" si="13"/>
        <v>16.760000000000002</v>
      </c>
      <c r="EA6" s="22">
        <f t="shared" si="13"/>
        <v>18.57</v>
      </c>
      <c r="EB6" s="22">
        <f t="shared" si="13"/>
        <v>21.14</v>
      </c>
      <c r="EC6" s="21" t="str">
        <f>IF(EC7="","",IF(EC7="-","【-】","【"&amp;SUBSTITUTE(TEXT(EC7,"#,##0.00"),"-","△")&amp;"】"))</f>
        <v>【22.30】</v>
      </c>
      <c r="ED6" s="22">
        <f>IF(ED7="",NA(),ED7)</f>
        <v>0.27</v>
      </c>
      <c r="EE6" s="22">
        <f t="shared" ref="EE6:EM6" si="14">IF(EE7="",NA(),EE7)</f>
        <v>0.44</v>
      </c>
      <c r="EF6" s="22">
        <f t="shared" si="14"/>
        <v>0.44</v>
      </c>
      <c r="EG6" s="22">
        <f t="shared" si="14"/>
        <v>0.44</v>
      </c>
      <c r="EH6" s="22">
        <f t="shared" si="14"/>
        <v>0.73</v>
      </c>
      <c r="EI6" s="22">
        <f t="shared" si="14"/>
        <v>0.39</v>
      </c>
      <c r="EJ6" s="22">
        <f t="shared" si="14"/>
        <v>0.43</v>
      </c>
      <c r="EK6" s="22">
        <f t="shared" si="14"/>
        <v>0.42</v>
      </c>
      <c r="EL6" s="22">
        <f t="shared" si="14"/>
        <v>0.44</v>
      </c>
      <c r="EM6" s="22">
        <f t="shared" si="14"/>
        <v>0.5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193682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84.05</v>
      </c>
      <c r="P7" s="25">
        <v>89.83</v>
      </c>
      <c r="Q7" s="25">
        <v>2250</v>
      </c>
      <c r="R7" s="25">
        <v>14475</v>
      </c>
      <c r="S7" s="25">
        <v>112</v>
      </c>
      <c r="T7" s="25">
        <v>129.24</v>
      </c>
      <c r="U7" s="25">
        <v>12944</v>
      </c>
      <c r="V7" s="25">
        <v>10.58</v>
      </c>
      <c r="W7" s="25">
        <v>1223.44</v>
      </c>
      <c r="X7" s="25">
        <v>103.19</v>
      </c>
      <c r="Y7" s="25">
        <v>106.42</v>
      </c>
      <c r="Z7" s="25">
        <v>111.18</v>
      </c>
      <c r="AA7" s="25">
        <v>125.76</v>
      </c>
      <c r="AB7" s="25">
        <v>105.47</v>
      </c>
      <c r="AC7" s="25">
        <v>110.02</v>
      </c>
      <c r="AD7" s="25">
        <v>108.76</v>
      </c>
      <c r="AE7" s="25">
        <v>108.46</v>
      </c>
      <c r="AF7" s="25">
        <v>109.02</v>
      </c>
      <c r="AG7" s="25">
        <v>107.81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7.31</v>
      </c>
      <c r="AO7" s="25">
        <v>7.48</v>
      </c>
      <c r="AP7" s="25">
        <v>11.94</v>
      </c>
      <c r="AQ7" s="25">
        <v>11</v>
      </c>
      <c r="AR7" s="25">
        <v>8.86</v>
      </c>
      <c r="AS7" s="25">
        <v>1.3</v>
      </c>
      <c r="AT7" s="25">
        <v>496.34</v>
      </c>
      <c r="AU7" s="25">
        <v>548.19000000000005</v>
      </c>
      <c r="AV7" s="25">
        <v>583.97</v>
      </c>
      <c r="AW7" s="25">
        <v>766.77</v>
      </c>
      <c r="AX7" s="25">
        <v>636.16999999999996</v>
      </c>
      <c r="AY7" s="25">
        <v>355.27</v>
      </c>
      <c r="AZ7" s="25">
        <v>359.7</v>
      </c>
      <c r="BA7" s="25">
        <v>362.93</v>
      </c>
      <c r="BB7" s="25">
        <v>371.81</v>
      </c>
      <c r="BC7" s="25">
        <v>384.23</v>
      </c>
      <c r="BD7" s="25">
        <v>261.51</v>
      </c>
      <c r="BE7" s="25">
        <v>393.05</v>
      </c>
      <c r="BF7" s="25">
        <v>367.6</v>
      </c>
      <c r="BG7" s="25">
        <v>347.98</v>
      </c>
      <c r="BH7" s="25">
        <v>309.73</v>
      </c>
      <c r="BI7" s="25">
        <v>276.66000000000003</v>
      </c>
      <c r="BJ7" s="25">
        <v>458.27</v>
      </c>
      <c r="BK7" s="25">
        <v>447.01</v>
      </c>
      <c r="BL7" s="25">
        <v>439.05</v>
      </c>
      <c r="BM7" s="25">
        <v>465.85</v>
      </c>
      <c r="BN7" s="25">
        <v>439.43</v>
      </c>
      <c r="BO7" s="25">
        <v>265.16000000000003</v>
      </c>
      <c r="BP7" s="25">
        <v>93.37</v>
      </c>
      <c r="BQ7" s="25">
        <v>96.06</v>
      </c>
      <c r="BR7" s="25">
        <v>101.39</v>
      </c>
      <c r="BS7" s="25">
        <v>122.86</v>
      </c>
      <c r="BT7" s="25">
        <v>96.06</v>
      </c>
      <c r="BU7" s="25">
        <v>96.77</v>
      </c>
      <c r="BV7" s="25">
        <v>95.81</v>
      </c>
      <c r="BW7" s="25">
        <v>95.26</v>
      </c>
      <c r="BX7" s="25">
        <v>92.39</v>
      </c>
      <c r="BY7" s="25">
        <v>94.41</v>
      </c>
      <c r="BZ7" s="25">
        <v>102.35</v>
      </c>
      <c r="CA7" s="25">
        <v>122.18</v>
      </c>
      <c r="CB7" s="25">
        <v>119.74</v>
      </c>
      <c r="CC7" s="25">
        <v>113.8</v>
      </c>
      <c r="CD7" s="25">
        <v>93.73</v>
      </c>
      <c r="CE7" s="25">
        <v>120.46</v>
      </c>
      <c r="CF7" s="25">
        <v>187.18</v>
      </c>
      <c r="CG7" s="25">
        <v>189.58</v>
      </c>
      <c r="CH7" s="25">
        <v>192.82</v>
      </c>
      <c r="CI7" s="25">
        <v>192.98</v>
      </c>
      <c r="CJ7" s="25">
        <v>192.13</v>
      </c>
      <c r="CK7" s="25">
        <v>167.74</v>
      </c>
      <c r="CL7" s="25">
        <v>80.42</v>
      </c>
      <c r="CM7" s="25">
        <v>82.43</v>
      </c>
      <c r="CN7" s="25">
        <v>81.73</v>
      </c>
      <c r="CO7" s="25">
        <v>80.48</v>
      </c>
      <c r="CP7" s="25">
        <v>80.48</v>
      </c>
      <c r="CQ7" s="25">
        <v>55.88</v>
      </c>
      <c r="CR7" s="25">
        <v>55.22</v>
      </c>
      <c r="CS7" s="25">
        <v>54.05</v>
      </c>
      <c r="CT7" s="25">
        <v>54.43</v>
      </c>
      <c r="CU7" s="25">
        <v>53.87</v>
      </c>
      <c r="CV7" s="25">
        <v>60.29</v>
      </c>
      <c r="CW7" s="25">
        <v>79.22</v>
      </c>
      <c r="CX7" s="25">
        <v>75.72</v>
      </c>
      <c r="CY7" s="25">
        <v>73.430000000000007</v>
      </c>
      <c r="CZ7" s="25">
        <v>75.75</v>
      </c>
      <c r="DA7" s="25">
        <v>74.91</v>
      </c>
      <c r="DB7" s="25">
        <v>80.989999999999995</v>
      </c>
      <c r="DC7" s="25">
        <v>80.930000000000007</v>
      </c>
      <c r="DD7" s="25">
        <v>80.510000000000005</v>
      </c>
      <c r="DE7" s="25">
        <v>79.44</v>
      </c>
      <c r="DF7" s="25">
        <v>79.489999999999995</v>
      </c>
      <c r="DG7" s="25">
        <v>90.12</v>
      </c>
      <c r="DH7" s="25">
        <v>47.59</v>
      </c>
      <c r="DI7" s="25">
        <v>49.35</v>
      </c>
      <c r="DJ7" s="25">
        <v>51.07</v>
      </c>
      <c r="DK7" s="25">
        <v>53.5</v>
      </c>
      <c r="DL7" s="25">
        <v>54.75</v>
      </c>
      <c r="DM7" s="25">
        <v>46.61</v>
      </c>
      <c r="DN7" s="25">
        <v>47.97</v>
      </c>
      <c r="DO7" s="25">
        <v>49.12</v>
      </c>
      <c r="DP7" s="25">
        <v>49.39</v>
      </c>
      <c r="DQ7" s="25">
        <v>50.75</v>
      </c>
      <c r="DR7" s="25">
        <v>50.88</v>
      </c>
      <c r="DS7" s="25">
        <v>1.22</v>
      </c>
      <c r="DT7" s="25">
        <v>1.27</v>
      </c>
      <c r="DU7" s="25">
        <v>1.27</v>
      </c>
      <c r="DV7" s="25">
        <v>1.27</v>
      </c>
      <c r="DW7" s="25">
        <v>1.27</v>
      </c>
      <c r="DX7" s="25">
        <v>10.84</v>
      </c>
      <c r="DY7" s="25">
        <v>15.33</v>
      </c>
      <c r="DZ7" s="25">
        <v>16.760000000000002</v>
      </c>
      <c r="EA7" s="25">
        <v>18.57</v>
      </c>
      <c r="EB7" s="25">
        <v>21.14</v>
      </c>
      <c r="EC7" s="25">
        <v>22.3</v>
      </c>
      <c r="ED7" s="25">
        <v>0.27</v>
      </c>
      <c r="EE7" s="25">
        <v>0.44</v>
      </c>
      <c r="EF7" s="25">
        <v>0.44</v>
      </c>
      <c r="EG7" s="25">
        <v>0.44</v>
      </c>
      <c r="EH7" s="25">
        <v>0.73</v>
      </c>
      <c r="EI7" s="25">
        <v>0.39</v>
      </c>
      <c r="EJ7" s="25">
        <v>0.43</v>
      </c>
      <c r="EK7" s="25">
        <v>0.42</v>
      </c>
      <c r="EL7" s="25">
        <v>0.44</v>
      </c>
      <c r="EM7" s="25">
        <v>0.5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2023-01-13T01:10:09Z</cp:lastPrinted>
  <dcterms:created xsi:type="dcterms:W3CDTF">2022-12-01T00:58:13Z</dcterms:created>
  <dcterms:modified xsi:type="dcterms:W3CDTF">2023-01-31T10:05:49Z</dcterms:modified>
  <cp:category/>
</cp:coreProperties>
</file>